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7602" windowHeight="12219"/>
  </bookViews>
  <sheets>
    <sheet name="Modello Piano flussi cassa" sheetId="4" r:id="rId1"/>
    <sheet name="ModelloPianoFlussiCassa_PEG" sheetId="6" state="hidden" r:id="rId2"/>
  </sheets>
  <definedNames>
    <definedName name="_xlnm.Print_Area" localSheetId="0">'Modello Piano flussi cassa'!$A$1:$J$105</definedName>
    <definedName name="_xlnm.Print_Area" localSheetId="1">ModelloPianoFlussiCassa_PEG!$A$1:$N$98</definedName>
  </definedNames>
  <calcPr calcId="145621"/>
</workbook>
</file>

<file path=xl/calcChain.xml><?xml version="1.0" encoding="utf-8"?>
<calcChain xmlns="http://schemas.openxmlformats.org/spreadsheetml/2006/main">
  <c r="K85" i="6" l="1"/>
  <c r="N85" i="6"/>
  <c r="M85" i="6"/>
  <c r="L85" i="6"/>
  <c r="J85" i="6"/>
  <c r="I85" i="6"/>
  <c r="H85" i="6"/>
  <c r="G85" i="6"/>
  <c r="N88" i="6" l="1"/>
  <c r="M88" i="6"/>
  <c r="L88" i="6"/>
  <c r="K88" i="6"/>
  <c r="J88" i="6"/>
  <c r="I88" i="6"/>
  <c r="H88" i="6"/>
  <c r="G88" i="6"/>
  <c r="N83" i="6"/>
  <c r="M83" i="6"/>
  <c r="L83" i="6"/>
  <c r="K83" i="6"/>
  <c r="J83" i="6"/>
  <c r="I83" i="6"/>
  <c r="H83" i="6"/>
  <c r="G83" i="6"/>
  <c r="N77" i="6"/>
  <c r="N90" i="6" s="1"/>
  <c r="M77" i="6"/>
  <c r="L77" i="6"/>
  <c r="K77" i="6"/>
  <c r="J77" i="6"/>
  <c r="I77" i="6"/>
  <c r="H77" i="6"/>
  <c r="G77" i="6"/>
  <c r="N72" i="6"/>
  <c r="M72" i="6"/>
  <c r="L72" i="6"/>
  <c r="K72" i="6"/>
  <c r="J72" i="6"/>
  <c r="I72" i="6"/>
  <c r="H72" i="6"/>
  <c r="G72" i="6"/>
  <c r="N66" i="6"/>
  <c r="M66" i="6"/>
  <c r="L66" i="6"/>
  <c r="K66" i="6"/>
  <c r="J66" i="6"/>
  <c r="I66" i="6"/>
  <c r="H66" i="6"/>
  <c r="G66" i="6"/>
  <c r="N51" i="6"/>
  <c r="N94" i="6" s="1"/>
  <c r="L51" i="6"/>
  <c r="L94" i="6" s="1"/>
  <c r="J51" i="6"/>
  <c r="J94" i="6" s="1"/>
  <c r="H51" i="6"/>
  <c r="H94" i="6" s="1"/>
  <c r="N46" i="6"/>
  <c r="M46" i="6"/>
  <c r="L46" i="6"/>
  <c r="K46" i="6"/>
  <c r="J46" i="6"/>
  <c r="I46" i="6"/>
  <c r="H46" i="6"/>
  <c r="G46" i="6"/>
  <c r="N43" i="6"/>
  <c r="M43" i="6"/>
  <c r="L43" i="6"/>
  <c r="K43" i="6"/>
  <c r="J43" i="6"/>
  <c r="I43" i="6"/>
  <c r="H43" i="6"/>
  <c r="G43" i="6"/>
  <c r="N38" i="6"/>
  <c r="M38" i="6"/>
  <c r="L38" i="6"/>
  <c r="K38" i="6"/>
  <c r="J38" i="6"/>
  <c r="I38" i="6"/>
  <c r="H38" i="6"/>
  <c r="G38" i="6"/>
  <c r="N33" i="6"/>
  <c r="M33" i="6"/>
  <c r="L33" i="6"/>
  <c r="K33" i="6"/>
  <c r="J33" i="6"/>
  <c r="I33" i="6"/>
  <c r="H33" i="6"/>
  <c r="G33" i="6"/>
  <c r="N27" i="6"/>
  <c r="M27" i="6"/>
  <c r="L27" i="6"/>
  <c r="K27" i="6"/>
  <c r="J27" i="6"/>
  <c r="I27" i="6"/>
  <c r="H27" i="6"/>
  <c r="G27" i="6"/>
  <c r="N21" i="6"/>
  <c r="M21" i="6"/>
  <c r="L21" i="6"/>
  <c r="K21" i="6"/>
  <c r="J21" i="6"/>
  <c r="I21" i="6"/>
  <c r="H21" i="6"/>
  <c r="G21" i="6"/>
  <c r="N19" i="6"/>
  <c r="M19" i="6"/>
  <c r="L19" i="6"/>
  <c r="K19" i="6"/>
  <c r="J19" i="6"/>
  <c r="I19" i="6"/>
  <c r="H19" i="6"/>
  <c r="G19" i="6"/>
  <c r="M90" i="6" l="1"/>
  <c r="K48" i="6"/>
  <c r="K50" i="6" s="1"/>
  <c r="H48" i="6"/>
  <c r="H50" i="6" s="1"/>
  <c r="L90" i="6"/>
  <c r="I48" i="6"/>
  <c r="I50" i="6" s="1"/>
  <c r="I93" i="6" s="1"/>
  <c r="J48" i="6"/>
  <c r="J50" i="6" s="1"/>
  <c r="L48" i="6"/>
  <c r="L50" i="6" s="1"/>
  <c r="J90" i="6"/>
  <c r="G48" i="6"/>
  <c r="G50" i="6" s="1"/>
  <c r="N48" i="6"/>
  <c r="N50" i="6" s="1"/>
  <c r="N93" i="6" s="1"/>
  <c r="N95" i="6" s="1"/>
  <c r="M48" i="6"/>
  <c r="M50" i="6" s="1"/>
  <c r="K90" i="6"/>
  <c r="G90" i="6"/>
  <c r="H90" i="6"/>
  <c r="I90" i="6"/>
  <c r="M93" i="6"/>
  <c r="K93" i="6"/>
  <c r="L93" i="6" l="1"/>
  <c r="L95" i="6" s="1"/>
  <c r="J93" i="6"/>
  <c r="J95" i="6" s="1"/>
  <c r="G93" i="6"/>
  <c r="H93" i="6"/>
  <c r="H95" i="6" s="1"/>
  <c r="J95" i="4"/>
  <c r="I95" i="4"/>
  <c r="H95" i="4"/>
  <c r="G95" i="4"/>
  <c r="F95" i="4"/>
  <c r="E95" i="4"/>
  <c r="D95" i="4"/>
  <c r="C95" i="4"/>
  <c r="J91" i="4"/>
  <c r="I91" i="4"/>
  <c r="H91" i="4"/>
  <c r="G91" i="4"/>
  <c r="F91" i="4"/>
  <c r="E91" i="4"/>
  <c r="D91" i="4"/>
  <c r="C91" i="4"/>
  <c r="J85" i="4"/>
  <c r="I85" i="4"/>
  <c r="H85" i="4"/>
  <c r="G85" i="4"/>
  <c r="F85" i="4"/>
  <c r="E85" i="4"/>
  <c r="D85" i="4"/>
  <c r="C85" i="4"/>
  <c r="J80" i="4"/>
  <c r="I80" i="4"/>
  <c r="H80" i="4"/>
  <c r="G80" i="4"/>
  <c r="F80" i="4"/>
  <c r="E80" i="4"/>
  <c r="D80" i="4"/>
  <c r="C80" i="4"/>
  <c r="J74" i="4"/>
  <c r="I74" i="4"/>
  <c r="H74" i="4"/>
  <c r="G74" i="4"/>
  <c r="F74" i="4"/>
  <c r="E74" i="4"/>
  <c r="D74" i="4"/>
  <c r="C74" i="4"/>
  <c r="J59" i="4"/>
  <c r="J101" i="4" s="1"/>
  <c r="H59" i="4"/>
  <c r="H101" i="4" s="1"/>
  <c r="F59" i="4"/>
  <c r="F101" i="4" s="1"/>
  <c r="D59" i="4"/>
  <c r="D101" i="4" s="1"/>
  <c r="J54" i="4"/>
  <c r="I54" i="4"/>
  <c r="H54" i="4"/>
  <c r="G54" i="4"/>
  <c r="F54" i="4"/>
  <c r="E54" i="4"/>
  <c r="D54" i="4"/>
  <c r="C54" i="4"/>
  <c r="J51" i="4"/>
  <c r="I51" i="4"/>
  <c r="H51" i="4"/>
  <c r="G51" i="4"/>
  <c r="F51" i="4"/>
  <c r="E51" i="4"/>
  <c r="D51" i="4"/>
  <c r="C51" i="4"/>
  <c r="J46" i="4"/>
  <c r="I46" i="4"/>
  <c r="H46" i="4"/>
  <c r="G46" i="4"/>
  <c r="F46" i="4"/>
  <c r="E46" i="4"/>
  <c r="D46" i="4"/>
  <c r="C46" i="4"/>
  <c r="J41" i="4"/>
  <c r="I41" i="4"/>
  <c r="H41" i="4"/>
  <c r="G41" i="4"/>
  <c r="F41" i="4"/>
  <c r="E41" i="4"/>
  <c r="D41" i="4"/>
  <c r="C41" i="4"/>
  <c r="J35" i="4"/>
  <c r="I35" i="4"/>
  <c r="H35" i="4"/>
  <c r="G35" i="4"/>
  <c r="F35" i="4"/>
  <c r="E35" i="4"/>
  <c r="D35" i="4"/>
  <c r="C35" i="4"/>
  <c r="J29" i="4"/>
  <c r="I29" i="4"/>
  <c r="H29" i="4"/>
  <c r="G29" i="4"/>
  <c r="F29" i="4"/>
  <c r="E29" i="4"/>
  <c r="D29" i="4"/>
  <c r="C29" i="4"/>
  <c r="J18" i="4"/>
  <c r="J17" i="4" s="1"/>
  <c r="J25" i="4" s="1"/>
  <c r="I18" i="4"/>
  <c r="H18" i="4"/>
  <c r="H17" i="4" s="1"/>
  <c r="H25" i="4" s="1"/>
  <c r="G18" i="4"/>
  <c r="G17" i="4" s="1"/>
  <c r="G25" i="4" s="1"/>
  <c r="F18" i="4"/>
  <c r="F17" i="4" s="1"/>
  <c r="F25" i="4" s="1"/>
  <c r="E18" i="4"/>
  <c r="D18" i="4"/>
  <c r="C18" i="4"/>
  <c r="C17" i="4" s="1"/>
  <c r="C25" i="4" s="1"/>
  <c r="I17" i="4"/>
  <c r="I25" i="4" s="1"/>
  <c r="E17" i="4"/>
  <c r="E25" i="4" s="1"/>
  <c r="D17" i="4"/>
  <c r="D25" i="4" s="1"/>
  <c r="E97" i="4" l="1"/>
  <c r="I56" i="4"/>
  <c r="I58" i="4" s="1"/>
  <c r="J56" i="4"/>
  <c r="J58" i="4" s="1"/>
  <c r="C56" i="4"/>
  <c r="C58" i="4" s="1"/>
  <c r="D56" i="4"/>
  <c r="D58" i="4" s="1"/>
  <c r="E56" i="4"/>
  <c r="E58" i="4" s="1"/>
  <c r="F56" i="4"/>
  <c r="F58" i="4" s="1"/>
  <c r="G56" i="4"/>
  <c r="G58" i="4" s="1"/>
  <c r="H56" i="4"/>
  <c r="H58" i="4" s="1"/>
  <c r="F97" i="4"/>
  <c r="G97" i="4"/>
  <c r="H97" i="4"/>
  <c r="D97" i="4"/>
  <c r="I97" i="4"/>
  <c r="J97" i="4"/>
  <c r="C97" i="4"/>
  <c r="J100" i="4" l="1"/>
  <c r="J102" i="4" s="1"/>
  <c r="I100" i="4"/>
  <c r="E100" i="4"/>
  <c r="F100" i="4"/>
  <c r="F102" i="4" s="1"/>
  <c r="H100" i="4"/>
  <c r="H102" i="4" s="1"/>
  <c r="G100" i="4"/>
  <c r="D100" i="4"/>
  <c r="D102" i="4" s="1"/>
  <c r="C100" i="4"/>
</calcChain>
</file>

<file path=xl/sharedStrings.xml><?xml version="1.0" encoding="utf-8"?>
<sst xmlns="http://schemas.openxmlformats.org/spreadsheetml/2006/main" count="382" uniqueCount="181">
  <si>
    <t>Contributi agli investimenti</t>
  </si>
  <si>
    <t>Altri trasferimenti in conto capitale</t>
  </si>
  <si>
    <t>Altre entrate in conto capitale</t>
  </si>
  <si>
    <t>Riscossioni  (in c/competenza e in c/residui)</t>
  </si>
  <si>
    <t>Previsioni di cassa (1)</t>
  </si>
  <si>
    <t>E.1.00.00.00.000</t>
  </si>
  <si>
    <t>Tributi</t>
  </si>
  <si>
    <t>E.1.01.00.00.000</t>
  </si>
  <si>
    <t>E.1.01.02.00.000</t>
  </si>
  <si>
    <t>E.1.01.03.00.000</t>
  </si>
  <si>
    <t>Compartecipazioni di tributi</t>
  </si>
  <si>
    <t>E.1.01.04.00.000</t>
  </si>
  <si>
    <t>Fondi perequativi</t>
  </si>
  <si>
    <t>E.1.03.00.00.000</t>
  </si>
  <si>
    <t>Trasferimenti correnti</t>
  </si>
  <si>
    <t>E.2.00.00.00.000</t>
  </si>
  <si>
    <t>Trasferimenti correnti da Ministeri</t>
  </si>
  <si>
    <t>E.2.01.01.01.001</t>
  </si>
  <si>
    <t>Trasferimenti correnti da Regioni e province autonome</t>
  </si>
  <si>
    <t>E.2.01.01.02.001</t>
  </si>
  <si>
    <t>E.3.00.00.00.000</t>
  </si>
  <si>
    <t>Vendita di beni e servizi e proventi derivanti dalla gestione dei beni</t>
  </si>
  <si>
    <t>E.3.01.00.00.000</t>
  </si>
  <si>
    <t>Proventi derivanti dall'attività di controllo e repressione delle irregolarità e degli illeciti</t>
  </si>
  <si>
    <t>E.3.02.00.00.000</t>
  </si>
  <si>
    <t>Interessi attivi</t>
  </si>
  <si>
    <t>E.3.03.00.00.000</t>
  </si>
  <si>
    <t>Altre entrate da redditi da capitale</t>
  </si>
  <si>
    <t>E.3.04.00.00.000</t>
  </si>
  <si>
    <t>Rimborsi e altre entrate correnti</t>
  </si>
  <si>
    <t>E.3.05.00.00.000</t>
  </si>
  <si>
    <t>E.4.00.00.00.000</t>
  </si>
  <si>
    <t>Tributi in conto capitale</t>
  </si>
  <si>
    <t>E.4.01.00.00.000</t>
  </si>
  <si>
    <t>E.4.02.00.00.000</t>
  </si>
  <si>
    <t>E.4.03.00.00.000</t>
  </si>
  <si>
    <t>Entrate da alienazione di beni materiali e immateriali</t>
  </si>
  <si>
    <t>E.4.04.00.00.000</t>
  </si>
  <si>
    <t>E.4.05.00.00.000</t>
  </si>
  <si>
    <t>E.5.00.00.00.000</t>
  </si>
  <si>
    <t>Alienazione di attività finanziarie</t>
  </si>
  <si>
    <t>E.5.01.00.00.000</t>
  </si>
  <si>
    <t>Riscossione crediti di breve termine</t>
  </si>
  <si>
    <t>E.5.02.00.00.000</t>
  </si>
  <si>
    <t>Riscossione crediti di medio-lungo termine</t>
  </si>
  <si>
    <t>E.5.03.00.00.000</t>
  </si>
  <si>
    <t>Altre entrate per riduzione di attività finanziarie</t>
  </si>
  <si>
    <t>E.5.04.00.00.000</t>
  </si>
  <si>
    <t>E.6.00.00.00.000</t>
  </si>
  <si>
    <t>Emissione di titoli obbligazionari</t>
  </si>
  <si>
    <t>E.6.01.00.00.000</t>
  </si>
  <si>
    <t>Accensione prestiti a breve termine</t>
  </si>
  <si>
    <t>E.6.02.00.00.000</t>
  </si>
  <si>
    <t>Accensione mutui e altri finanziamenti a medio lungo termine</t>
  </si>
  <si>
    <t>E.6.03.00.00.000</t>
  </si>
  <si>
    <t>Altre forme di indebitamento</t>
  </si>
  <si>
    <t>E.6.04.00.00.000</t>
  </si>
  <si>
    <t>E.9.00.00.00.000</t>
  </si>
  <si>
    <t>Entrate per partite di giro</t>
  </si>
  <si>
    <t>E.9.01.00.00.000</t>
  </si>
  <si>
    <t>Entrate per conto terzi</t>
  </si>
  <si>
    <t>E.9.02.00.00.000</t>
  </si>
  <si>
    <t>U.1.00.00.00.000</t>
  </si>
  <si>
    <t>Redditi da lavoro dipendente</t>
  </si>
  <si>
    <t>U.1.01.00.00.000</t>
  </si>
  <si>
    <t>Imposte e tasse a carico dell'ente</t>
  </si>
  <si>
    <t>U.1.02.00.00.000</t>
  </si>
  <si>
    <t>Acquisto di beni e servizi</t>
  </si>
  <si>
    <t>U.1.03.00.00.000</t>
  </si>
  <si>
    <t>U.1.04.00.00.000</t>
  </si>
  <si>
    <t>Trasferimenti di tributi</t>
  </si>
  <si>
    <t>U.1.05.00.00.000</t>
  </si>
  <si>
    <t>U.1.06.00.00.000</t>
  </si>
  <si>
    <t>Interessi passivi</t>
  </si>
  <si>
    <t>U.1.07.00.00.000</t>
  </si>
  <si>
    <t>Altre spese per redditi da capitale</t>
  </si>
  <si>
    <t>U.1.08.00.00.000</t>
  </si>
  <si>
    <t>Rimborsi e poste correttive delle entrate</t>
  </si>
  <si>
    <t>U.1.09.00.00.000</t>
  </si>
  <si>
    <t>Altre spese correnti</t>
  </si>
  <si>
    <t>U.1.10.00.00.000</t>
  </si>
  <si>
    <t>U.2.00.00.00.000</t>
  </si>
  <si>
    <t>Tributi in conto capitale a carico dell'ente</t>
  </si>
  <si>
    <t>U.2.01.00.00.000</t>
  </si>
  <si>
    <t>Investimenti fissi lordi e acquisto di terreni</t>
  </si>
  <si>
    <t>U.2.02.00.00.000</t>
  </si>
  <si>
    <t>U.2.03.00.00.000</t>
  </si>
  <si>
    <t>U.2.04.00.00.000</t>
  </si>
  <si>
    <t>Altre spese in conto capitale</t>
  </si>
  <si>
    <t>U.2.05.00.00.000</t>
  </si>
  <si>
    <t>U.3.00.00.00.000</t>
  </si>
  <si>
    <t>Acquisizioni di attività finanziarie</t>
  </si>
  <si>
    <t>U.3.01.00.00.000</t>
  </si>
  <si>
    <t>Concessione crediti di breve termine</t>
  </si>
  <si>
    <t>U.3.02.00.00.000</t>
  </si>
  <si>
    <t>Concessione crediti di medio-lungo termine</t>
  </si>
  <si>
    <t>U.3.03.00.00.000</t>
  </si>
  <si>
    <t>Altre spese per incremento di attività finanziarie</t>
  </si>
  <si>
    <t>U.3.04.00.00.000</t>
  </si>
  <si>
    <t>U.4.00.00.00.000</t>
  </si>
  <si>
    <t>Rimborso di titoli obbligazionari</t>
  </si>
  <si>
    <t>U.4.01.00.00.000</t>
  </si>
  <si>
    <t>Rimborso prestiti a breve termine</t>
  </si>
  <si>
    <t>U.4.02.00.00.000</t>
  </si>
  <si>
    <t>Rimborso mutui e altri finanziamenti a medio lungo termine</t>
  </si>
  <si>
    <t>U.4.03.00.00.000</t>
  </si>
  <si>
    <t>Rimborso di altre forme di indebitamento</t>
  </si>
  <si>
    <t>U.4.04.00.00.000</t>
  </si>
  <si>
    <t>Fondi per rimborso prestiti</t>
  </si>
  <si>
    <t>U.4.05.00.00.000</t>
  </si>
  <si>
    <t>U.7.00.00.00.000</t>
  </si>
  <si>
    <t>Uscite per partite di giro</t>
  </si>
  <si>
    <t>U.7.01.00.00.000</t>
  </si>
  <si>
    <t>Uscite per conto terzi</t>
  </si>
  <si>
    <t>U.7.02.00.00.000</t>
  </si>
  <si>
    <t>Totale Titolo 9 - Entrate per conto terzi e partite di giro</t>
  </si>
  <si>
    <t>Totale Titolo 6 Accensione Prestiti</t>
  </si>
  <si>
    <t>Totale Titolo 5 - Entrate da riduzione di attività finanziarie</t>
  </si>
  <si>
    <t>Totale Titolo 4 - Entrate in conto capitale</t>
  </si>
  <si>
    <t>Totale titolo 3 - Entrate extratributarie</t>
  </si>
  <si>
    <t>Trasferimenti correnti da altri</t>
  </si>
  <si>
    <t>E.0.00.00.99.999</t>
  </si>
  <si>
    <t xml:space="preserve">Pagamenti in c/competenza e in c/residui </t>
  </si>
  <si>
    <t>Totale Titolo 7 - Uscite per conto terzi e partite di giro</t>
  </si>
  <si>
    <t>Totale Titolo 4 - Rimborso Prestiti</t>
  </si>
  <si>
    <t>Totale titolo 3 - Spese per incremento attività finanziarie</t>
  </si>
  <si>
    <t>Totale titolo 2 - Spese in conto capitale</t>
  </si>
  <si>
    <t>Totale titolo 1 - Spese correnti</t>
  </si>
  <si>
    <t>Totale Titolo 5 - Chiusura Anticipazioni ricevute da istituto tesoriere/cassiere</t>
  </si>
  <si>
    <t>FONDO DI CASSA ALLA FINE DEL TRIMESTRE</t>
  </si>
  <si>
    <t>Codice SIOPE</t>
  </si>
  <si>
    <t xml:space="preserve">Descrizione </t>
  </si>
  <si>
    <t>TOTALE PAGAMENTI</t>
  </si>
  <si>
    <t>TOTALE RISORSE DISPONIBILI</t>
  </si>
  <si>
    <t>RICORSO ANTICIPAZIONI DELL'ISTITUTOTESORIERE</t>
  </si>
  <si>
    <t>Totale titolo 2 - Trasferimenti correnti</t>
  </si>
  <si>
    <t>Totale titolo 1 - Entrate correnti di natura tributaria, contributiva e perequativa</t>
  </si>
  <si>
    <t>U.0.00.00.99.999</t>
  </si>
  <si>
    <t xml:space="preserve">FONDO DI CASSA ALL'INIZIO DELL'ANNO </t>
  </si>
  <si>
    <t>Primo trimestre  202….
(dati cumulati dal 1/1 al 31/3)</t>
  </si>
  <si>
    <t>Dati a tutto il secondo trimestre 202...
(dati cumulati dal 1/1 al 30/6)</t>
  </si>
  <si>
    <t>Dati a tutto il terzo trimestre  202...
(dati cumulati dal 1/1 al 30/9)</t>
  </si>
  <si>
    <t>Dati a tutto il quarto trimestre  202...
(dati cumulati dal 1/1 al 31/12)</t>
  </si>
  <si>
    <t>Dati SIOPE N-2</t>
  </si>
  <si>
    <r>
      <t xml:space="preserve">Carte contabili </t>
    </r>
    <r>
      <rPr>
        <vertAlign val="superscript"/>
        <sz val="11"/>
        <color rgb="FF000000"/>
        <rFont val="Calibri"/>
        <family val="2"/>
      </rPr>
      <t>(2)</t>
    </r>
  </si>
  <si>
    <t>In attuazione dell'art. 6, comma 1, del decreto-legge n. 155 del 2024, al fine di rafforzare le misure per la riduzione dei tempi di pagamento (Riforma  del PNRR 1.11), entro il 28 febbraio di ciascun anno gli enti territoriali  ed i loro enti strumentali in contabilità finanziaria di cui all’articolo 1, comma 2, del decreto legislativo 30 marzo 2001, n. 165, adottano un piano annuale dei flussi di cassa, contenente un cronoprogramma dei pagamenti e degli incassi relativi all'esercizio di riferimento, redatto sulla base del seguente modello. Gli enti che hanno sottoscritto l'accordo di cui all'art. 40 del DL 19 del 2024, nel 2025  proseguono la sperimentazione del Programma dei pagamenti (allegato n. 3 all'accordo sottoscritto con il Ministro dell'economia e delle finanze).</t>
  </si>
  <si>
    <t>MODELLO DEL  PIANO ANNUALE DEI FLUSSI DI CASSA DEGLI ENTI TERRITORIALI 
E DEI LORO ENTI STRUMENTALI IN CONTABILITA' FINANZIARIA 
DI CUI  ALL'ART. 1, COMMA 2, DEL DECRETO LEGISLATIVO 30 MARZO  2001, N. 165</t>
  </si>
  <si>
    <t>E.1.01.01.00.000</t>
  </si>
  <si>
    <t>Imposte, tasse e proventi assimilati</t>
  </si>
  <si>
    <t xml:space="preserve">(1) Al termine di ciascun trimestre, le previsioni sono sostituite con l'importo degli incassi/pagamenti effettivi e sono aggiornate le previsioni dei trimestri successivi.La descrizione delle colonne  che riportano gli incassi e i pagamenti effettivi dell'esercizio è ridenominata "Incassi effettivi"/"Pagamenti effettivi".
</t>
  </si>
  <si>
    <t>Le previsioni trimestrali del Piano sono elaborate dal responsabile finanziario con la collaborazione dei responsabili dei servizi dell'ente, anche tenendo conto dell'andamento degli incassi e dei pagamenti degli esercizi precedenti (consultabili dal sito internet www.SIOPE.it), e  in considerazione delle novità e delle peculiarità dell'esercizio (le nuove attività previste nei documenti di programmazione  e/o modifiche del quadro normativo).</t>
  </si>
  <si>
    <t xml:space="preserve">(2) L'importo delle carte contabili è inserito quando si sostituiscono le previsioni con gli incassi e i pagamenti effettivi, ed è ridotto in occasione dei successivi aggiornamenti;
</t>
  </si>
  <si>
    <t xml:space="preserve">Il Piano dei flussi di cassa è aggiornato con atto del responsabile finanziario. </t>
  </si>
  <si>
    <t>Al fine di garantirne l'efficacia nel corso dell'esercizio,  gli enti sono invitati a verificare trimestralmente le previsioni, ad aggiornare il Piano annuale dei flussi di cassa e a dare comunicazione alla Giunta/organo esecutivo dell'attuazione del Piano.
La verifica e l'aggiornamento del prospetto possono, ad esempio, essere effettuati:
- sostituendo le previsioni del trimestre concluso e i dati SIOPE dei trimestri precedenti con gli importi degli incassi e dei pagamenti effettivi, estratti dalla banca dati SIOPE;
- riformulando di conseguenza le previsioni dei trimestri successivi;
- tenendo conto delle variazioni di bilancio che incidono sulle previsioni trimestrali di cassa.</t>
  </si>
  <si>
    <t>Altro…</t>
  </si>
  <si>
    <t xml:space="preserve">TOTALE RISCOSSIONI (al netto anticipazione del tesoriere) </t>
  </si>
  <si>
    <r>
      <t xml:space="preserve">Previsioni di cassa </t>
    </r>
    <r>
      <rPr>
        <b/>
        <i/>
        <vertAlign val="superscript"/>
        <sz val="11"/>
        <rFont val="Calibri"/>
        <family val="2"/>
      </rPr>
      <t>(1)</t>
    </r>
  </si>
  <si>
    <r>
      <t xml:space="preserve">di cui  con vincolo di cassa </t>
    </r>
    <r>
      <rPr>
        <i/>
        <sz val="11"/>
        <color rgb="FF000000"/>
        <rFont val="Calibri"/>
        <family val="2"/>
      </rPr>
      <t>(solo per gli enti locali)</t>
    </r>
  </si>
  <si>
    <r>
      <t xml:space="preserve">Tributi destinati al finanziamento della sanità </t>
    </r>
    <r>
      <rPr>
        <i/>
        <sz val="11"/>
        <rFont val="Calibri"/>
        <family val="2"/>
      </rPr>
      <t>(solo per le regioni)</t>
    </r>
  </si>
  <si>
    <r>
      <t xml:space="preserve">Tributi devoluti e regolati alle autonomie speciali </t>
    </r>
    <r>
      <rPr>
        <i/>
        <sz val="11"/>
        <rFont val="Calibri"/>
        <family val="2"/>
      </rPr>
      <t>(solo per le regioni)</t>
    </r>
  </si>
  <si>
    <r>
      <t>di cui riscossioni con vincolo di cassa</t>
    </r>
    <r>
      <rPr>
        <b/>
        <i/>
        <sz val="11"/>
        <color rgb="FF000000"/>
        <rFont val="Calibri"/>
        <family val="2"/>
      </rPr>
      <t xml:space="preserve"> (solo per gli enti locali)</t>
    </r>
  </si>
  <si>
    <r>
      <t xml:space="preserve">di cui  con vincolo di cassa </t>
    </r>
    <r>
      <rPr>
        <b/>
        <i/>
        <sz val="11"/>
        <color rgb="FF000000"/>
        <rFont val="Calibri"/>
        <family val="2"/>
      </rPr>
      <t>(solo per gli enti locali)</t>
    </r>
  </si>
  <si>
    <r>
      <t xml:space="preserve">di cui pagamenti  con vincolo di cassa </t>
    </r>
    <r>
      <rPr>
        <b/>
        <i/>
        <sz val="11"/>
        <color rgb="FF000000"/>
        <rFont val="Calibri"/>
        <family val="2"/>
      </rPr>
      <t>(solo per gli enti locali)</t>
    </r>
  </si>
  <si>
    <r>
      <t xml:space="preserve">di cui con vincolo di cassa </t>
    </r>
    <r>
      <rPr>
        <b/>
        <i/>
        <sz val="11"/>
        <color rgb="FF000000"/>
        <rFont val="Calibri"/>
        <family val="2"/>
      </rPr>
      <t>(solo per gli enti locali)</t>
    </r>
  </si>
  <si>
    <r>
      <t>Il Piano annuale dei flussi di cassa è adottato</t>
    </r>
    <r>
      <rPr>
        <sz val="10"/>
        <color rgb="FFFF0000"/>
        <rFont val="Calibri"/>
        <family val="2"/>
      </rPr>
      <t xml:space="preserve"> </t>
    </r>
    <r>
      <rPr>
        <sz val="10"/>
        <color rgb="FF000000"/>
        <rFont val="Calibri"/>
        <family val="2"/>
      </rPr>
      <t>anche dagli enti che non hanno ancora approvato il bilancio di previsione</t>
    </r>
    <r>
      <rPr>
        <sz val="10"/>
        <rFont val="Calibri"/>
        <family val="2"/>
      </rPr>
      <t>, in quanto l'assenza delle previsioni del bilancio di cassa rende</t>
    </r>
    <r>
      <rPr>
        <sz val="10"/>
        <color rgb="FF0070C0"/>
        <rFont val="Calibri"/>
        <family val="2"/>
      </rPr>
      <t xml:space="preserve"> </t>
    </r>
    <r>
      <rPr>
        <sz val="10"/>
        <rFont val="Calibri"/>
        <family val="2"/>
      </rPr>
      <t xml:space="preserve">ancora più </t>
    </r>
    <r>
      <rPr>
        <sz val="10"/>
        <color rgb="FF000000"/>
        <rFont val="Calibri"/>
        <family val="2"/>
      </rPr>
      <t>necessarie le previsioni del piano annuale dei flussi di cassa.</t>
    </r>
  </si>
  <si>
    <r>
      <t>A seguito dell'adozione (</t>
    </r>
    <r>
      <rPr>
        <vertAlign val="superscript"/>
        <sz val="10"/>
        <rFont val="Calibri"/>
        <family val="2"/>
      </rPr>
      <t>(3</t>
    </r>
    <r>
      <rPr>
        <sz val="10"/>
        <rFont val="Calibri"/>
        <family val="2"/>
      </rPr>
      <t>), il Piano annuale dei flussi di cassa è trasmesso all'organo di revisione per la verifica prevista dall'art. 6, comma 2, del DL 155 del 2024.</t>
    </r>
  </si>
  <si>
    <r>
      <t xml:space="preserve">La classificazione delle entrate e delle spese del Piano dei flussi di cassa prevista nel modello, definita sulla base dei primi livelli della codifica SIOPE, </t>
    </r>
    <r>
      <rPr>
        <u/>
        <sz val="10"/>
        <color rgb="FF000000"/>
        <rFont val="Calibri"/>
        <family val="2"/>
      </rPr>
      <t xml:space="preserve">può </t>
    </r>
    <r>
      <rPr>
        <sz val="10"/>
        <color rgb="FF000000"/>
        <rFont val="Calibri"/>
        <family val="2"/>
      </rPr>
      <t>essere ulteriormente  articolata,  seguendo la codifica SIOPE.</t>
    </r>
  </si>
  <si>
    <t>(3) Entro il 28 febbraio di ciascun anno, in considerazione dell'organizzazione dell'ente,  il Piano dei flussi di casa  è adottato con delibera di giunta o dell'organo esecutivo dell'ente, o con atto del segreterio generale.o del responsabile finanziario. Per gli enti locali il Piano annuale è adottato dalla giunta o dall'organo esecutivo.</t>
  </si>
  <si>
    <t>U.5.01.00.00.000</t>
  </si>
  <si>
    <t>Capitolo / Articolo</t>
  </si>
  <si>
    <t>Piano dei Conti Finanziario (Livello IV)</t>
  </si>
  <si>
    <t>Piano dei Conti Finanziario (Livello V)</t>
  </si>
  <si>
    <t>Tipo di Calcolo</t>
  </si>
  <si>
    <t>E.2.01.00.00.000</t>
  </si>
  <si>
    <r>
      <t xml:space="preserve">di cui pagamenti con vincolo di cassa </t>
    </r>
    <r>
      <rPr>
        <b/>
        <i/>
        <sz val="11"/>
        <color rgb="FF000000"/>
        <rFont val="Calibri"/>
        <family val="2"/>
      </rPr>
      <t>(solo per gli enti locali)</t>
    </r>
  </si>
  <si>
    <t>Chiusura Anticipazioni ricevute da istituto tesoriere/cassiere</t>
  </si>
  <si>
    <t>U.5.00.00.00.000</t>
  </si>
  <si>
    <t>Primo trimestre 2025
 (dati cumulati dal 1/1 al 31/3)</t>
  </si>
  <si>
    <t>Dati a tutto il secondo trimestre 2025
 (dati cumulati dal 1/1 al 30/6)</t>
  </si>
  <si>
    <t>Dati a tutto il terzo trimestre 2025
 dati cumulati dal 1/1 al 30/9)</t>
  </si>
  <si>
    <t>Dati a tutto il quarto trimestre 2025
 (dati cumulati dal 1/1 al 31/12)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</si>
</sst>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 #,##0\ &quot;€&quot;_-;\-* #,##0\ &quot;€&quot;_-;_-* &quot;-&quot;\ &quot;€&quot;_-;_-@_-"/>
    <numFmt numFmtId="41" formatCode="_-* #,##0\ _€_-;\-* #,##0\ _€_-;_-* &quot;-&quot;\ _€_-;_-@_-"/>
    <numFmt numFmtId="44" formatCode="_-* #,##0.00\ &quot;€&quot;_-;\-* #,##0.00\ &quot;€&quot;_-;_-* &quot;-&quot;??\ &quot;€&quot;_-;_-@_-"/>
    <numFmt numFmtId="164" formatCode="_-* #,##0.00_-;\-* #,##0.00_-;_-* &quot;-&quot;??_-;_-@_-"/>
    <numFmt numFmtId="165" formatCode="#,##0_ ;[Red]\-#,##0\ "/>
  </numFmts>
  <fonts count="32" x14ac:knownFonts="1">
    <font>
      <sz val="10"/>
      <color rgb="FF000000"/>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0"/>
      <color theme="1"/>
      <name val="Arial"/>
      <family val="2"/>
    </font>
    <font>
      <sz val="10"/>
      <name val="Calibri"/>
      <family val="2"/>
    </font>
    <font>
      <sz val="10"/>
      <color rgb="FF000000"/>
      <name val="Calibri"/>
      <family val="2"/>
    </font>
    <font>
      <sz val="11"/>
      <color rgb="FF000000"/>
      <name val="Calibri"/>
      <family val="2"/>
    </font>
    <font>
      <vertAlign val="superscript"/>
      <sz val="11"/>
      <color rgb="FF000000"/>
      <name val="Calibri"/>
      <family val="2"/>
    </font>
    <font>
      <i/>
      <sz val="10"/>
      <name val="Calibri"/>
      <family val="2"/>
    </font>
    <font>
      <i/>
      <sz val="10"/>
      <color rgb="FF000000"/>
      <name val="Calibri"/>
      <family val="2"/>
    </font>
    <font>
      <b/>
      <sz val="11"/>
      <color rgb="FF000000"/>
      <name val="Calibri"/>
      <family val="2"/>
    </font>
    <font>
      <sz val="11"/>
      <name val="Calibri"/>
      <family val="2"/>
    </font>
    <font>
      <b/>
      <i/>
      <sz val="11"/>
      <name val="Calibri"/>
      <family val="2"/>
    </font>
    <font>
      <b/>
      <i/>
      <vertAlign val="superscript"/>
      <sz val="11"/>
      <name val="Calibri"/>
      <family val="2"/>
    </font>
    <font>
      <b/>
      <i/>
      <sz val="11"/>
      <color theme="1"/>
      <name val="Calibri"/>
      <family val="2"/>
    </font>
    <font>
      <i/>
      <sz val="11"/>
      <color rgb="FF000000"/>
      <name val="Calibri"/>
      <family val="2"/>
    </font>
    <font>
      <sz val="11"/>
      <color theme="1"/>
      <name val="Calibri"/>
      <family val="2"/>
    </font>
    <font>
      <i/>
      <sz val="11"/>
      <name val="Calibri"/>
      <family val="2"/>
    </font>
    <font>
      <b/>
      <sz val="11"/>
      <name val="Calibri"/>
      <family val="2"/>
    </font>
    <font>
      <b/>
      <sz val="11"/>
      <color theme="1"/>
      <name val="Calibri"/>
      <family val="2"/>
    </font>
    <font>
      <i/>
      <sz val="11"/>
      <color theme="1"/>
      <name val="Calibri"/>
      <family val="2"/>
    </font>
    <font>
      <b/>
      <i/>
      <sz val="11"/>
      <color rgb="FF000000"/>
      <name val="Calibri"/>
      <family val="2"/>
    </font>
    <font>
      <b/>
      <sz val="16"/>
      <color rgb="FF000000"/>
      <name val="Calibri"/>
      <family val="2"/>
    </font>
    <font>
      <sz val="10"/>
      <color rgb="FFFF0000"/>
      <name val="Calibri"/>
      <family val="2"/>
    </font>
    <font>
      <sz val="10"/>
      <color rgb="FF0070C0"/>
      <name val="Calibri"/>
      <family val="2"/>
    </font>
    <font>
      <vertAlign val="superscript"/>
      <sz val="10"/>
      <name val="Calibri"/>
      <family val="2"/>
    </font>
    <font>
      <u/>
      <sz val="10"/>
      <color rgb="FF000000"/>
      <name val="Calibri"/>
      <family val="2"/>
    </font>
    <font>
      <sz val="10"/>
      <color rgb="FF000000"/>
      <name val="Calibri"/>
      <family val="2"/>
      <scheme val="minor"/>
    </font>
    <font>
      <u/>
      <sz val="11"/>
      <color theme="1"/>
      <name val="Calibri"/>
      <family val="2"/>
    </font>
    <font>
      <u/>
      <sz val="11"/>
      <color rgb="FF000000"/>
      <name val="Calibri"/>
      <family val="2"/>
    </font>
  </fonts>
  <fills count="3">
    <fill>
      <patternFill patternType="none"/>
    </fill>
    <fill>
      <patternFill patternType="gray125"/>
    </fill>
    <fill>
      <patternFill patternType="solid">
        <fgColor theme="0" tint="-0.24994659260841701"/>
        <bgColor indexed="64"/>
      </patternFill>
    </fill>
  </fills>
  <borders count="85">
    <border>
      <left/>
      <right/>
      <top/>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right/>
      <top/>
      <bottom style="double">
        <color auto="1"/>
      </bottom>
      <diagonal/>
    </border>
    <border>
      <left style="double">
        <color auto="1"/>
      </left>
      <right/>
      <top style="double">
        <color auto="1"/>
      </top>
      <bottom/>
      <diagonal/>
    </border>
    <border>
      <left style="double">
        <color auto="1"/>
      </left>
      <right/>
      <top/>
      <bottom/>
      <diagonal/>
    </border>
    <border>
      <left style="double">
        <color auto="1"/>
      </left>
      <right/>
      <top/>
      <bottom style="double">
        <color auto="1"/>
      </bottom>
      <diagonal/>
    </border>
    <border>
      <left style="thin">
        <color auto="1"/>
      </left>
      <right style="double">
        <color auto="1"/>
      </right>
      <top style="double">
        <color auto="1"/>
      </top>
      <bottom style="double">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style="double">
        <color auto="1"/>
      </left>
      <right style="thin">
        <color auto="1"/>
      </right>
      <top style="double">
        <color auto="1"/>
      </top>
      <bottom/>
      <diagonal/>
    </border>
    <border>
      <left style="thin">
        <color auto="1"/>
      </left>
      <right/>
      <top/>
      <bottom/>
      <diagonal/>
    </border>
    <border>
      <left style="double">
        <color auto="1"/>
      </left>
      <right style="thin">
        <color auto="1"/>
      </right>
      <top/>
      <bottom/>
      <diagonal/>
    </border>
    <border>
      <left style="thin">
        <color auto="1"/>
      </left>
      <right style="double">
        <color auto="1"/>
      </right>
      <top/>
      <bottom/>
      <diagonal/>
    </border>
    <border>
      <left style="double">
        <color auto="1"/>
      </left>
      <right style="double">
        <color auto="1"/>
      </right>
      <top style="double">
        <color auto="1"/>
      </top>
      <bottom style="double">
        <color auto="1"/>
      </bottom>
      <diagonal/>
    </border>
    <border>
      <left style="double">
        <color auto="1"/>
      </left>
      <right/>
      <top style="double">
        <color rgb="FF000000"/>
      </top>
      <bottom style="double">
        <color rgb="FF000000"/>
      </bottom>
      <diagonal/>
    </border>
    <border>
      <left/>
      <right style="double">
        <color auto="1"/>
      </right>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top style="thin">
        <color auto="1"/>
      </top>
      <bottom style="thin">
        <color auto="1"/>
      </bottom>
      <diagonal/>
    </border>
    <border>
      <left style="double">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double">
        <color auto="1"/>
      </right>
      <top style="thin">
        <color auto="1"/>
      </top>
      <bottom/>
      <diagonal/>
    </border>
    <border>
      <left style="double">
        <color auto="1"/>
      </left>
      <right style="thin">
        <color auto="1"/>
      </right>
      <top style="double">
        <color rgb="FF000000"/>
      </top>
      <bottom style="double">
        <color rgb="FF000000"/>
      </bottom>
      <diagonal/>
    </border>
    <border>
      <left style="thin">
        <color auto="1"/>
      </left>
      <right style="thin">
        <color auto="1"/>
      </right>
      <top style="double">
        <color rgb="FF000000"/>
      </top>
      <bottom style="double">
        <color rgb="FF000000"/>
      </bottom>
      <diagonal/>
    </border>
    <border>
      <left style="thin">
        <color auto="1"/>
      </left>
      <right style="thin">
        <color auto="1"/>
      </right>
      <top style="double">
        <color rgb="FF000000"/>
      </top>
      <bottom/>
      <diagonal/>
    </border>
    <border>
      <left style="thin">
        <color auto="1"/>
      </left>
      <right style="double">
        <color auto="1"/>
      </right>
      <top style="double">
        <color rgb="FF000000"/>
      </top>
      <bottom/>
      <diagonal/>
    </border>
    <border>
      <left style="double">
        <color auto="1"/>
      </left>
      <right style="thin">
        <color auto="1"/>
      </right>
      <top style="double">
        <color rgb="FF000000"/>
      </top>
      <bottom style="double">
        <color auto="1"/>
      </bottom>
      <diagonal/>
    </border>
    <border>
      <left style="thin">
        <color auto="1"/>
      </left>
      <right style="thin">
        <color auto="1"/>
      </right>
      <top style="double">
        <color rgb="FF000000"/>
      </top>
      <bottom style="double">
        <color auto="1"/>
      </bottom>
      <diagonal/>
    </border>
    <border>
      <left style="thin">
        <color auto="1"/>
      </left>
      <right style="double">
        <color auto="1"/>
      </right>
      <top style="double">
        <color rgb="FF000000"/>
      </top>
      <bottom style="double">
        <color auto="1"/>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auto="1"/>
      </right>
      <top style="double">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auto="1"/>
      </right>
      <top style="thin">
        <color rgb="FF000000"/>
      </top>
      <bottom style="thin">
        <color rgb="FF000000"/>
      </bottom>
      <diagonal/>
    </border>
    <border>
      <left style="double">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double">
        <color auto="1"/>
      </right>
      <top style="thin">
        <color auto="1"/>
      </top>
      <bottom style="thin">
        <color auto="1"/>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double">
        <color auto="1"/>
      </right>
      <top/>
      <bottom style="thin">
        <color rgb="FF000000"/>
      </bottom>
      <diagonal/>
    </border>
    <border>
      <left style="double">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rgb="FF000000"/>
      </left>
      <right style="double">
        <color auto="1"/>
      </right>
      <top/>
      <bottom style="double">
        <color rgb="FF000000"/>
      </bottom>
      <diagonal/>
    </border>
    <border>
      <left style="double">
        <color rgb="FF000000"/>
      </left>
      <right style="thin">
        <color rgb="FF000000"/>
      </right>
      <top style="double">
        <color auto="1"/>
      </top>
      <bottom/>
      <diagonal/>
    </border>
    <border>
      <left style="thin">
        <color rgb="FF000000"/>
      </left>
      <right style="thin">
        <color rgb="FF000000"/>
      </right>
      <top style="double">
        <color auto="1"/>
      </top>
      <bottom/>
      <diagonal/>
    </border>
    <border>
      <left style="thin">
        <color rgb="FF000000"/>
      </left>
      <right style="double">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right/>
      <top style="double">
        <color auto="1"/>
      </top>
      <bottom style="double">
        <color rgb="FF000000"/>
      </bottom>
      <diagonal/>
    </border>
    <border>
      <left/>
      <right style="double">
        <color auto="1"/>
      </right>
      <top style="double">
        <color auto="1"/>
      </top>
      <bottom style="double">
        <color rgb="FF000000"/>
      </bottom>
      <diagonal/>
    </border>
    <border>
      <left/>
      <right style="double">
        <color auto="1"/>
      </right>
      <top/>
      <bottom style="double">
        <color auto="1"/>
      </bottom>
      <diagonal/>
    </border>
    <border>
      <left/>
      <right style="thin">
        <color auto="1"/>
      </right>
      <top/>
      <bottom/>
      <diagonal/>
    </border>
    <border>
      <left/>
      <right style="double">
        <color auto="1"/>
      </right>
      <top style="double">
        <color auto="1"/>
      </top>
      <bottom style="double">
        <color auto="1"/>
      </bottom>
      <diagonal/>
    </border>
    <border>
      <left style="thin">
        <color auto="1"/>
      </left>
      <right/>
      <top/>
      <bottom style="thin">
        <color auto="1"/>
      </bottom>
      <diagonal/>
    </border>
    <border>
      <left/>
      <right style="thin">
        <color rgb="FF000000"/>
      </right>
      <top/>
      <bottom style="thin">
        <color auto="1"/>
      </bottom>
      <diagonal/>
    </border>
    <border>
      <left style="thin">
        <color rgb="FF000000"/>
      </left>
      <right/>
      <top/>
      <bottom style="thin">
        <color auto="1"/>
      </bottom>
      <diagonal/>
    </border>
    <border>
      <left/>
      <right style="double">
        <color auto="1"/>
      </right>
      <top/>
      <bottom style="thin">
        <color auto="1"/>
      </bottom>
      <diagonal/>
    </border>
    <border>
      <left/>
      <right/>
      <top style="double">
        <color auto="1"/>
      </top>
      <bottom/>
      <diagonal/>
    </border>
    <border>
      <left/>
      <right/>
      <top/>
      <bottom style="thin">
        <color auto="1"/>
      </bottom>
      <diagonal/>
    </border>
    <border>
      <left/>
      <right style="thin">
        <color auto="1"/>
      </right>
      <top/>
      <bottom style="thin">
        <color auto="1"/>
      </bottom>
      <diagonal/>
    </border>
    <border>
      <left style="double">
        <color auto="1"/>
      </left>
      <right style="double">
        <color auto="1"/>
      </right>
      <top style="double">
        <color auto="1"/>
      </top>
      <bottom/>
      <diagonal/>
    </border>
    <border>
      <left style="thin">
        <color auto="1"/>
      </left>
      <right style="thin">
        <color auto="1"/>
      </right>
      <top/>
      <bottom/>
      <diagonal/>
    </border>
    <border>
      <left style="thin">
        <color auto="1"/>
      </left>
      <right style="thin">
        <color auto="1"/>
      </right>
      <top/>
      <bottom style="double">
        <color rgb="FF000000"/>
      </bottom>
      <diagonal/>
    </border>
    <border>
      <left style="thin">
        <color auto="1"/>
      </left>
      <right style="double">
        <color auto="1"/>
      </right>
      <top/>
      <bottom style="double">
        <color rgb="FF000000"/>
      </bottom>
      <diagonal/>
    </border>
    <border>
      <left style="thin">
        <color auto="1"/>
      </left>
      <right/>
      <top style="double">
        <color auto="1"/>
      </top>
      <bottom/>
      <diagonal/>
    </border>
    <border>
      <left style="thin">
        <color auto="1"/>
      </left>
      <right style="thin">
        <color auto="1"/>
      </right>
      <top/>
      <bottom style="double">
        <color auto="1"/>
      </bottom>
      <diagonal/>
    </border>
    <border>
      <left style="thin">
        <color auto="1"/>
      </left>
      <right/>
      <top/>
      <bottom style="double">
        <color auto="1"/>
      </bottom>
      <diagonal/>
    </border>
    <border>
      <left style="double">
        <color auto="1"/>
      </left>
      <right style="thin">
        <color auto="1"/>
      </right>
      <top style="thin">
        <color auto="1"/>
      </top>
      <bottom style="double">
        <color rgb="FF000000"/>
      </bottom>
      <diagonal/>
    </border>
    <border>
      <left style="thin">
        <color auto="1"/>
      </left>
      <right style="thin">
        <color auto="1"/>
      </right>
      <top style="thin">
        <color auto="1"/>
      </top>
      <bottom style="double">
        <color rgb="FF000000"/>
      </bottom>
      <diagonal/>
    </border>
    <border>
      <left style="thin">
        <color auto="1"/>
      </left>
      <right style="double">
        <color auto="1"/>
      </right>
      <top style="thin">
        <color auto="1"/>
      </top>
      <bottom style="double">
        <color rgb="FF000000"/>
      </bottom>
      <diagonal/>
    </border>
  </borders>
  <cellStyleXfs count="13">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164" fontId="3" fillId="0" borderId="0" applyFont="0" applyFill="0" applyBorder="0" applyAlignment="0" applyProtection="0"/>
    <xf numFmtId="41" fontId="3" fillId="0" borderId="0" applyFont="0" applyFill="0" applyBorder="0" applyAlignment="0" applyProtection="0"/>
    <xf numFmtId="0" fontId="4" fillId="0" borderId="0"/>
    <xf numFmtId="164" fontId="29" fillId="0" borderId="0" applyFont="0" applyFill="0" applyBorder="0" applyAlignment="0" applyProtection="0"/>
    <xf numFmtId="0" fontId="4" fillId="0" borderId="0"/>
    <xf numFmtId="0" fontId="5" fillId="0" borderId="0"/>
    <xf numFmtId="0" fontId="29" fillId="0" borderId="0"/>
    <xf numFmtId="0" fontId="2" fillId="0" borderId="0"/>
    <xf numFmtId="0" fontId="1" fillId="0" borderId="0"/>
  </cellStyleXfs>
  <cellXfs count="219">
    <xf numFmtId="0" fontId="0" fillId="0" borderId="0" xfId="0"/>
    <xf numFmtId="0" fontId="12" fillId="2" borderId="1" xfId="10" applyFont="1" applyFill="1" applyBorder="1" applyAlignment="1" applyProtection="1">
      <alignment vertical="center" wrapText="1"/>
    </xf>
    <xf numFmtId="4" fontId="20" fillId="2" borderId="1" xfId="10" applyNumberFormat="1" applyFont="1" applyFill="1" applyBorder="1" applyProtection="1"/>
    <xf numFmtId="4" fontId="20" fillId="2" borderId="2" xfId="10" applyNumberFormat="1" applyFont="1" applyFill="1" applyBorder="1" applyProtection="1"/>
    <xf numFmtId="4" fontId="16" fillId="2" borderId="1" xfId="10" applyNumberFormat="1" applyFont="1" applyFill="1" applyBorder="1" applyAlignment="1" applyProtection="1">
      <alignment horizontal="center" vertical="center" wrapText="1"/>
    </xf>
    <xf numFmtId="4" fontId="16" fillId="2" borderId="2" xfId="10" applyNumberFormat="1" applyFont="1" applyFill="1" applyBorder="1" applyAlignment="1" applyProtection="1">
      <alignment horizontal="center" vertical="center" wrapText="1"/>
    </xf>
    <xf numFmtId="0" fontId="8" fillId="0" borderId="0" xfId="10" applyFont="1" applyBorder="1" applyAlignment="1" applyProtection="1">
      <alignment horizontal="left" vertical="center"/>
    </xf>
    <xf numFmtId="0" fontId="8" fillId="0" borderId="0" xfId="10" applyFont="1" applyProtection="1"/>
    <xf numFmtId="0" fontId="8" fillId="0" borderId="0" xfId="10" applyFont="1" applyAlignment="1" applyProtection="1">
      <alignment vertical="top"/>
    </xf>
    <xf numFmtId="0" fontId="8" fillId="0" borderId="3" xfId="10" applyFont="1" applyBorder="1" applyAlignment="1" applyProtection="1">
      <alignment horizontal="left" vertical="center"/>
    </xf>
    <xf numFmtId="0" fontId="13" fillId="0" borderId="3" xfId="10" applyFont="1" applyBorder="1" applyAlignment="1" applyProtection="1">
      <alignment wrapText="1"/>
    </xf>
    <xf numFmtId="0" fontId="8" fillId="0" borderId="0" xfId="10" applyFont="1" applyAlignment="1" applyProtection="1">
      <alignment horizontal="left"/>
    </xf>
    <xf numFmtId="0" fontId="14" fillId="0" borderId="1" xfId="10" applyFont="1" applyBorder="1" applyAlignment="1" applyProtection="1">
      <alignment horizontal="center" vertical="center" wrapText="1"/>
    </xf>
    <xf numFmtId="0" fontId="14" fillId="0" borderId="7" xfId="10" applyFont="1" applyBorder="1" applyAlignment="1" applyProtection="1">
      <alignment horizontal="center" vertical="center" wrapText="1"/>
    </xf>
    <xf numFmtId="0" fontId="14" fillId="0" borderId="8" xfId="10" applyFont="1" applyBorder="1" applyAlignment="1" applyProtection="1">
      <alignment horizontal="center" vertical="center" wrapText="1"/>
    </xf>
    <xf numFmtId="0" fontId="14" fillId="0" borderId="9" xfId="10" applyFont="1" applyBorder="1" applyAlignment="1" applyProtection="1">
      <alignment horizontal="center" vertical="center" wrapText="1"/>
    </xf>
    <xf numFmtId="0" fontId="14" fillId="0" borderId="10" xfId="10" applyFont="1" applyBorder="1" applyAlignment="1" applyProtection="1">
      <alignment horizontal="center" vertical="center" wrapText="1"/>
    </xf>
    <xf numFmtId="0" fontId="14" fillId="0" borderId="11" xfId="10" applyFont="1" applyBorder="1" applyAlignment="1" applyProtection="1">
      <alignment horizontal="center" vertical="center" wrapText="1"/>
    </xf>
    <xf numFmtId="0" fontId="8" fillId="0" borderId="5" xfId="10" applyFont="1" applyBorder="1" applyAlignment="1" applyProtection="1">
      <alignment horizontal="left" vertical="center"/>
    </xf>
    <xf numFmtId="0" fontId="12" fillId="0" borderId="6" xfId="10" applyFont="1" applyBorder="1" applyAlignment="1" applyProtection="1">
      <alignment horizontal="left" vertical="center"/>
    </xf>
    <xf numFmtId="165" fontId="16" fillId="0" borderId="0" xfId="10" applyNumberFormat="1" applyFont="1" applyBorder="1" applyAlignment="1" applyProtection="1">
      <alignment horizontal="center" vertical="center" wrapText="1"/>
    </xf>
    <xf numFmtId="0" fontId="8" fillId="0" borderId="0" xfId="10" applyFont="1" applyAlignment="1" applyProtection="1">
      <alignment horizontal="center" vertical="center"/>
    </xf>
    <xf numFmtId="0" fontId="12" fillId="0" borderId="12" xfId="10" applyFont="1" applyBorder="1" applyAlignment="1" applyProtection="1">
      <alignment vertical="center" wrapText="1"/>
    </xf>
    <xf numFmtId="0" fontId="16" fillId="0" borderId="0" xfId="10" applyFont="1" applyBorder="1" applyAlignment="1" applyProtection="1">
      <alignment horizontal="center" vertical="center" wrapText="1"/>
    </xf>
    <xf numFmtId="0" fontId="8" fillId="0" borderId="0" xfId="10" applyFont="1" applyAlignment="1" applyProtection="1">
      <alignment vertical="center"/>
    </xf>
    <xf numFmtId="0" fontId="12" fillId="0" borderId="13" xfId="10" applyFont="1" applyBorder="1" applyAlignment="1" applyProtection="1">
      <alignment horizontal="left" vertical="center"/>
    </xf>
    <xf numFmtId="0" fontId="16" fillId="0" borderId="13" xfId="10" applyFont="1" applyBorder="1" applyAlignment="1" applyProtection="1">
      <alignment horizontal="center" vertical="center" wrapText="1"/>
    </xf>
    <xf numFmtId="0" fontId="16" fillId="0" borderId="3" xfId="10" applyFont="1" applyBorder="1" applyAlignment="1" applyProtection="1">
      <alignment horizontal="center" vertical="center" wrapText="1"/>
    </xf>
    <xf numFmtId="0" fontId="13" fillId="0" borderId="14" xfId="8" applyFont="1" applyBorder="1" applyAlignment="1" applyProtection="1">
      <alignment horizontal="left" vertical="center"/>
    </xf>
    <xf numFmtId="0" fontId="13" fillId="0" borderId="15" xfId="8" applyFont="1" applyBorder="1" applyAlignment="1" applyProtection="1">
      <alignment horizontal="left" vertical="center"/>
    </xf>
    <xf numFmtId="0" fontId="13" fillId="0" borderId="16" xfId="8" applyFont="1" applyBorder="1" applyAlignment="1" applyProtection="1">
      <alignment horizontal="left" vertical="center"/>
    </xf>
    <xf numFmtId="0" fontId="13" fillId="0" borderId="17" xfId="8" applyFont="1" applyBorder="1" applyAlignment="1" applyProtection="1">
      <alignment horizontal="left" vertical="center"/>
    </xf>
    <xf numFmtId="0" fontId="20" fillId="0" borderId="16" xfId="8" applyFont="1" applyBorder="1" applyAlignment="1" applyProtection="1">
      <alignment horizontal="left" vertical="center"/>
    </xf>
    <xf numFmtId="0" fontId="20" fillId="0" borderId="15" xfId="8" applyFont="1" applyBorder="1" applyAlignment="1" applyProtection="1">
      <alignment horizontal="left" vertical="center" wrapText="1"/>
    </xf>
    <xf numFmtId="0" fontId="12" fillId="0" borderId="0" xfId="10" applyFont="1" applyProtection="1"/>
    <xf numFmtId="0" fontId="20" fillId="0" borderId="15" xfId="8" applyFont="1" applyBorder="1" applyAlignment="1" applyProtection="1">
      <alignment horizontal="left" vertical="center"/>
    </xf>
    <xf numFmtId="0" fontId="13" fillId="0" borderId="15" xfId="8" applyFont="1" applyBorder="1" applyAlignment="1" applyProtection="1">
      <alignment horizontal="left" vertical="center" wrapText="1"/>
    </xf>
    <xf numFmtId="0" fontId="20" fillId="0" borderId="18" xfId="8" applyFont="1" applyBorder="1" applyAlignment="1" applyProtection="1">
      <alignment horizontal="left" vertical="center"/>
    </xf>
    <xf numFmtId="0" fontId="8" fillId="0" borderId="19" xfId="10" applyFont="1" applyBorder="1" applyAlignment="1" applyProtection="1">
      <alignment horizontal="left" vertical="center" wrapText="1"/>
    </xf>
    <xf numFmtId="0" fontId="13" fillId="0" borderId="0" xfId="10" applyFont="1" applyBorder="1" applyProtection="1"/>
    <xf numFmtId="0" fontId="12" fillId="0" borderId="0" xfId="10" applyFont="1" applyBorder="1" applyAlignment="1" applyProtection="1">
      <alignment horizontal="left" vertical="center" wrapText="1"/>
    </xf>
    <xf numFmtId="0" fontId="20" fillId="0" borderId="15" xfId="8" applyFont="1" applyBorder="1" applyAlignment="1" applyProtection="1">
      <alignment horizontal="left" vertical="top" wrapText="1"/>
    </xf>
    <xf numFmtId="0" fontId="13" fillId="0" borderId="18" xfId="8" applyFont="1" applyBorder="1" applyAlignment="1" applyProtection="1">
      <alignment horizontal="left" vertical="center"/>
    </xf>
    <xf numFmtId="0" fontId="8" fillId="0" borderId="0" xfId="10" applyFont="1" applyBorder="1" applyAlignment="1" applyProtection="1">
      <alignment horizontal="left" vertical="center" wrapText="1"/>
    </xf>
    <xf numFmtId="4" fontId="17" fillId="0" borderId="0" xfId="10" applyNumberFormat="1" applyFont="1" applyBorder="1" applyAlignment="1" applyProtection="1">
      <alignment horizontal="right"/>
    </xf>
    <xf numFmtId="4" fontId="17" fillId="0" borderId="20" xfId="10" applyNumberFormat="1" applyFont="1" applyBorder="1" applyAlignment="1" applyProtection="1">
      <alignment horizontal="right"/>
    </xf>
    <xf numFmtId="0" fontId="8" fillId="0" borderId="21" xfId="10" applyFont="1" applyBorder="1" applyAlignment="1" applyProtection="1">
      <alignment horizontal="left" vertical="center"/>
    </xf>
    <xf numFmtId="0" fontId="12" fillId="0" borderId="18" xfId="10" applyFont="1" applyBorder="1" applyAlignment="1" applyProtection="1">
      <alignment horizontal="right" vertical="center"/>
    </xf>
    <xf numFmtId="0" fontId="8" fillId="0" borderId="22" xfId="10" applyFont="1" applyBorder="1" applyAlignment="1" applyProtection="1">
      <alignment horizontal="left" vertical="center"/>
    </xf>
    <xf numFmtId="0" fontId="8" fillId="0" borderId="0" xfId="10" applyFont="1" applyAlignment="1" applyProtection="1">
      <alignment horizontal="left" vertical="center"/>
    </xf>
    <xf numFmtId="3" fontId="16" fillId="0" borderId="1" xfId="10" applyNumberFormat="1" applyFont="1" applyBorder="1" applyAlignment="1" applyProtection="1">
      <alignment horizontal="right" vertical="center" wrapText="1"/>
      <protection locked="0"/>
    </xf>
    <xf numFmtId="3" fontId="16" fillId="0" borderId="7" xfId="10" applyNumberFormat="1" applyFont="1" applyBorder="1" applyAlignment="1" applyProtection="1">
      <alignment horizontal="right" vertical="center" wrapText="1"/>
      <protection locked="0"/>
    </xf>
    <xf numFmtId="3" fontId="18" fillId="0" borderId="23" xfId="10" applyNumberFormat="1" applyFont="1" applyBorder="1" applyAlignment="1" applyProtection="1">
      <alignment horizontal="right" wrapText="1"/>
    </xf>
    <xf numFmtId="3" fontId="18" fillId="0" borderId="24" xfId="10" applyNumberFormat="1" applyFont="1" applyBorder="1" applyAlignment="1" applyProtection="1">
      <alignment horizontal="right" wrapText="1"/>
    </xf>
    <xf numFmtId="3" fontId="18" fillId="0" borderId="25" xfId="10" applyNumberFormat="1" applyFont="1" applyBorder="1" applyAlignment="1" applyProtection="1">
      <alignment horizontal="right" wrapText="1"/>
    </xf>
    <xf numFmtId="3" fontId="18" fillId="0" borderId="26" xfId="10" applyNumberFormat="1" applyFont="1" applyBorder="1" applyAlignment="1" applyProtection="1">
      <alignment horizontal="right" wrapText="1"/>
    </xf>
    <xf numFmtId="3" fontId="18" fillId="0" borderId="27" xfId="10" applyNumberFormat="1" applyFont="1" applyBorder="1" applyAlignment="1" applyProtection="1">
      <alignment horizontal="right" wrapText="1"/>
    </xf>
    <xf numFmtId="3" fontId="18" fillId="0" borderId="28" xfId="10" applyNumberFormat="1" applyFont="1" applyBorder="1" applyAlignment="1" applyProtection="1">
      <alignment horizontal="right" wrapText="1"/>
    </xf>
    <xf numFmtId="3" fontId="18" fillId="0" borderId="29" xfId="10" applyNumberFormat="1" applyFont="1" applyBorder="1" applyAlignment="1" applyProtection="1">
      <alignment horizontal="right" wrapText="1"/>
    </xf>
    <xf numFmtId="3" fontId="18" fillId="0" borderId="26" xfId="10" applyNumberFormat="1" applyFont="1" applyBorder="1" applyAlignment="1" applyProtection="1">
      <alignment horizontal="right" wrapText="1"/>
      <protection locked="0"/>
    </xf>
    <xf numFmtId="3" fontId="18" fillId="0" borderId="27" xfId="10" applyNumberFormat="1" applyFont="1" applyBorder="1" applyAlignment="1" applyProtection="1">
      <alignment horizontal="right" wrapText="1"/>
      <protection locked="0"/>
    </xf>
    <xf numFmtId="3" fontId="18" fillId="0" borderId="28" xfId="10" applyNumberFormat="1" applyFont="1" applyBorder="1" applyAlignment="1" applyProtection="1">
      <alignment horizontal="right" wrapText="1"/>
      <protection locked="0"/>
    </xf>
    <xf numFmtId="3" fontId="18" fillId="0" borderId="29" xfId="10" applyNumberFormat="1" applyFont="1" applyBorder="1" applyAlignment="1" applyProtection="1">
      <alignment horizontal="right" wrapText="1"/>
      <protection locked="0"/>
    </xf>
    <xf numFmtId="3" fontId="21" fillId="0" borderId="26" xfId="10" applyNumberFormat="1" applyFont="1" applyBorder="1" applyAlignment="1" applyProtection="1">
      <alignment horizontal="right" wrapText="1"/>
    </xf>
    <xf numFmtId="3" fontId="21" fillId="0" borderId="28" xfId="10" applyNumberFormat="1" applyFont="1" applyBorder="1" applyAlignment="1" applyProtection="1">
      <alignment horizontal="right" wrapText="1"/>
    </xf>
    <xf numFmtId="3" fontId="21" fillId="0" borderId="29" xfId="10" applyNumberFormat="1" applyFont="1" applyBorder="1" applyAlignment="1" applyProtection="1">
      <alignment horizontal="right" wrapText="1"/>
    </xf>
    <xf numFmtId="3" fontId="22" fillId="0" borderId="26" xfId="10" applyNumberFormat="1" applyFont="1" applyBorder="1" applyAlignment="1" applyProtection="1">
      <alignment horizontal="right" wrapText="1"/>
      <protection locked="0"/>
    </xf>
    <xf numFmtId="3" fontId="22" fillId="0" borderId="27" xfId="10" applyNumberFormat="1" applyFont="1" applyBorder="1" applyAlignment="1" applyProtection="1">
      <alignment horizontal="right" wrapText="1"/>
      <protection locked="0"/>
    </xf>
    <xf numFmtId="3" fontId="22" fillId="0" borderId="28" xfId="10" applyNumberFormat="1" applyFont="1" applyBorder="1" applyAlignment="1" applyProtection="1">
      <alignment horizontal="right" wrapText="1"/>
      <protection locked="0"/>
    </xf>
    <xf numFmtId="3" fontId="22" fillId="0" borderId="30" xfId="10" applyNumberFormat="1" applyFont="1" applyBorder="1" applyAlignment="1" applyProtection="1">
      <alignment horizontal="right" wrapText="1"/>
      <protection locked="0"/>
    </xf>
    <xf numFmtId="3" fontId="22" fillId="0" borderId="29" xfId="10" applyNumberFormat="1" applyFont="1" applyBorder="1" applyAlignment="1" applyProtection="1">
      <alignment horizontal="right" wrapText="1"/>
      <protection locked="0"/>
    </xf>
    <xf numFmtId="3" fontId="18" fillId="0" borderId="26" xfId="10" applyNumberFormat="1" applyFont="1" applyBorder="1" applyAlignment="1" applyProtection="1">
      <alignment horizontal="right"/>
      <protection locked="0"/>
    </xf>
    <xf numFmtId="3" fontId="18" fillId="0" borderId="27" xfId="10" applyNumberFormat="1" applyFont="1" applyBorder="1" applyAlignment="1" applyProtection="1">
      <alignment horizontal="right"/>
      <protection locked="0"/>
    </xf>
    <xf numFmtId="3" fontId="18" fillId="0" borderId="28" xfId="10" applyNumberFormat="1" applyFont="1" applyBorder="1" applyAlignment="1" applyProtection="1">
      <alignment horizontal="right"/>
      <protection locked="0"/>
    </xf>
    <xf numFmtId="3" fontId="18" fillId="0" borderId="30" xfId="10" applyNumberFormat="1" applyFont="1" applyBorder="1" applyAlignment="1" applyProtection="1">
      <alignment horizontal="right"/>
      <protection locked="0"/>
    </xf>
    <xf numFmtId="3" fontId="18" fillId="0" borderId="29" xfId="10" applyNumberFormat="1" applyFont="1" applyBorder="1" applyAlignment="1" applyProtection="1">
      <alignment horizontal="right"/>
      <protection locked="0"/>
    </xf>
    <xf numFmtId="3" fontId="18" fillId="0" borderId="31" xfId="10" applyNumberFormat="1" applyFont="1" applyBorder="1" applyAlignment="1" applyProtection="1">
      <alignment horizontal="right"/>
      <protection locked="0"/>
    </xf>
    <xf numFmtId="3" fontId="18" fillId="0" borderId="32" xfId="10" applyNumberFormat="1" applyFont="1" applyBorder="1" applyAlignment="1" applyProtection="1">
      <alignment horizontal="right"/>
      <protection locked="0"/>
    </xf>
    <xf numFmtId="3" fontId="18" fillId="0" borderId="33" xfId="10" applyNumberFormat="1" applyFont="1" applyBorder="1" applyAlignment="1" applyProtection="1">
      <alignment horizontal="right"/>
      <protection locked="0"/>
    </xf>
    <xf numFmtId="3" fontId="18" fillId="0" borderId="34" xfId="10" applyNumberFormat="1" applyFont="1" applyBorder="1" applyAlignment="1" applyProtection="1">
      <alignment horizontal="right"/>
      <protection locked="0"/>
    </xf>
    <xf numFmtId="3" fontId="18" fillId="0" borderId="35" xfId="10" applyNumberFormat="1" applyFont="1" applyBorder="1" applyAlignment="1" applyProtection="1">
      <alignment horizontal="right"/>
      <protection locked="0"/>
    </xf>
    <xf numFmtId="3" fontId="22" fillId="0" borderId="36" xfId="10" applyNumberFormat="1" applyFont="1" applyBorder="1" applyAlignment="1" applyProtection="1">
      <alignment horizontal="right" wrapText="1"/>
      <protection locked="0"/>
    </xf>
    <xf numFmtId="3" fontId="22" fillId="0" borderId="37" xfId="10" applyNumberFormat="1" applyFont="1" applyBorder="1" applyAlignment="1" applyProtection="1">
      <alignment horizontal="right" wrapText="1"/>
      <protection locked="0"/>
    </xf>
    <xf numFmtId="3" fontId="18" fillId="0" borderId="38" xfId="10" applyNumberFormat="1" applyFont="1" applyBorder="1" applyAlignment="1" applyProtection="1">
      <alignment horizontal="right"/>
      <protection locked="0"/>
    </xf>
    <xf numFmtId="3" fontId="18" fillId="0" borderId="39" xfId="10" applyNumberFormat="1" applyFont="1" applyBorder="1" applyAlignment="1" applyProtection="1">
      <alignment horizontal="right"/>
      <protection locked="0"/>
    </xf>
    <xf numFmtId="3" fontId="21" fillId="0" borderId="40" xfId="10" applyNumberFormat="1" applyFont="1" applyBorder="1" applyAlignment="1" applyProtection="1">
      <alignment horizontal="right"/>
    </xf>
    <xf numFmtId="3" fontId="21" fillId="0" borderId="41" xfId="10" applyNumberFormat="1" applyFont="1" applyBorder="1" applyAlignment="1" applyProtection="1">
      <alignment horizontal="right"/>
    </xf>
    <xf numFmtId="3" fontId="21" fillId="0" borderId="42" xfId="10" applyNumberFormat="1" applyFont="1" applyBorder="1" applyAlignment="1" applyProtection="1">
      <alignment horizontal="right"/>
    </xf>
    <xf numFmtId="3" fontId="20" fillId="0" borderId="2" xfId="10" applyNumberFormat="1" applyFont="1" applyBorder="1" applyProtection="1">
      <protection locked="0"/>
    </xf>
    <xf numFmtId="3" fontId="20" fillId="0" borderId="41" xfId="10" applyNumberFormat="1" applyFont="1" applyBorder="1" applyAlignment="1" applyProtection="1">
      <alignment horizontal="right"/>
    </xf>
    <xf numFmtId="3" fontId="20" fillId="0" borderId="7" xfId="10" applyNumberFormat="1" applyFont="1" applyBorder="1" applyProtection="1">
      <protection locked="0"/>
    </xf>
    <xf numFmtId="3" fontId="18" fillId="0" borderId="43" xfId="10" applyNumberFormat="1" applyFont="1" applyBorder="1" applyAlignment="1" applyProtection="1">
      <alignment horizontal="right"/>
      <protection locked="0"/>
    </xf>
    <xf numFmtId="3" fontId="18" fillId="0" borderId="44" xfId="10" applyNumberFormat="1" applyFont="1" applyBorder="1" applyAlignment="1" applyProtection="1">
      <alignment horizontal="right"/>
      <protection locked="0"/>
    </xf>
    <xf numFmtId="3" fontId="18" fillId="0" borderId="45" xfId="10" applyNumberFormat="1" applyFont="1" applyBorder="1" applyAlignment="1" applyProtection="1">
      <alignment horizontal="right"/>
      <protection locked="0"/>
    </xf>
    <xf numFmtId="3" fontId="18" fillId="0" borderId="46" xfId="10" applyNumberFormat="1" applyFont="1" applyBorder="1" applyAlignment="1" applyProtection="1">
      <alignment horizontal="right"/>
      <protection locked="0"/>
    </xf>
    <xf numFmtId="3" fontId="18" fillId="0" borderId="47" xfId="10" applyNumberFormat="1" applyFont="1" applyBorder="1" applyAlignment="1" applyProtection="1">
      <alignment horizontal="right"/>
      <protection locked="0"/>
    </xf>
    <xf numFmtId="3" fontId="18" fillId="0" borderId="48" xfId="10" applyNumberFormat="1" applyFont="1" applyBorder="1" applyAlignment="1" applyProtection="1">
      <alignment horizontal="right"/>
      <protection locked="0"/>
    </xf>
    <xf numFmtId="3" fontId="18" fillId="0" borderId="46" xfId="10" applyNumberFormat="1" applyFont="1" applyBorder="1" applyProtection="1">
      <protection locked="0"/>
    </xf>
    <xf numFmtId="3" fontId="18" fillId="0" borderId="47" xfId="10" applyNumberFormat="1" applyFont="1" applyBorder="1" applyProtection="1">
      <protection locked="0"/>
    </xf>
    <xf numFmtId="3" fontId="18" fillId="0" borderId="48" xfId="10" applyNumberFormat="1" applyFont="1" applyBorder="1" applyProtection="1">
      <protection locked="0"/>
    </xf>
    <xf numFmtId="3" fontId="21" fillId="0" borderId="49" xfId="10" applyNumberFormat="1" applyFont="1" applyBorder="1" applyAlignment="1" applyProtection="1">
      <alignment horizontal="right" wrapText="1"/>
    </xf>
    <xf numFmtId="3" fontId="21" fillId="0" borderId="50" xfId="10" applyNumberFormat="1" applyFont="1" applyBorder="1" applyAlignment="1" applyProtection="1">
      <alignment horizontal="right" wrapText="1"/>
    </xf>
    <xf numFmtId="3" fontId="21" fillId="0" borderId="51" xfId="10" applyNumberFormat="1" applyFont="1" applyBorder="1" applyAlignment="1" applyProtection="1">
      <alignment horizontal="right" wrapText="1"/>
    </xf>
    <xf numFmtId="3" fontId="18" fillId="0" borderId="49" xfId="10" applyNumberFormat="1" applyFont="1" applyBorder="1" applyAlignment="1" applyProtection="1">
      <alignment horizontal="right" wrapText="1"/>
      <protection locked="0"/>
    </xf>
    <xf numFmtId="3" fontId="18" fillId="0" borderId="50" xfId="10" applyNumberFormat="1" applyFont="1" applyBorder="1" applyAlignment="1" applyProtection="1">
      <alignment horizontal="right" wrapText="1"/>
      <protection locked="0"/>
    </xf>
    <xf numFmtId="3" fontId="8" fillId="0" borderId="46" xfId="10" applyNumberFormat="1" applyFont="1" applyBorder="1" applyProtection="1">
      <protection locked="0"/>
    </xf>
    <xf numFmtId="3" fontId="8" fillId="0" borderId="47" xfId="10" applyNumberFormat="1" applyFont="1" applyBorder="1" applyProtection="1">
      <protection locked="0"/>
    </xf>
    <xf numFmtId="3" fontId="8" fillId="0" borderId="48" xfId="10" applyNumberFormat="1" applyFont="1" applyBorder="1" applyProtection="1">
      <protection locked="0"/>
    </xf>
    <xf numFmtId="3" fontId="18" fillId="0" borderId="52" xfId="10" applyNumberFormat="1" applyFont="1" applyBorder="1" applyAlignment="1" applyProtection="1">
      <alignment horizontal="right"/>
      <protection locked="0"/>
    </xf>
    <xf numFmtId="3" fontId="18" fillId="0" borderId="53" xfId="10" applyNumberFormat="1" applyFont="1" applyBorder="1" applyAlignment="1" applyProtection="1">
      <alignment horizontal="right"/>
      <protection locked="0"/>
    </xf>
    <xf numFmtId="3" fontId="18" fillId="0" borderId="54" xfId="10" applyNumberFormat="1" applyFont="1" applyBorder="1" applyAlignment="1" applyProtection="1">
      <alignment horizontal="right"/>
      <protection locked="0"/>
    </xf>
    <xf numFmtId="3" fontId="21" fillId="0" borderId="53" xfId="10" applyNumberFormat="1" applyFont="1" applyBorder="1" applyAlignment="1" applyProtection="1">
      <alignment horizontal="right"/>
    </xf>
    <xf numFmtId="3" fontId="21" fillId="0" borderId="54" xfId="10" applyNumberFormat="1" applyFont="1" applyBorder="1" applyAlignment="1" applyProtection="1">
      <alignment horizontal="right"/>
    </xf>
    <xf numFmtId="3" fontId="21" fillId="0" borderId="52" xfId="10" applyNumberFormat="1" applyFont="1" applyBorder="1" applyAlignment="1" applyProtection="1">
      <alignment horizontal="right"/>
    </xf>
    <xf numFmtId="3" fontId="21" fillId="0" borderId="52" xfId="10" applyNumberFormat="1" applyFont="1" applyBorder="1" applyAlignment="1" applyProtection="1">
      <alignment horizontal="right"/>
      <protection locked="0"/>
    </xf>
    <xf numFmtId="3" fontId="21" fillId="0" borderId="53" xfId="10" applyNumberFormat="1" applyFont="1" applyBorder="1" applyAlignment="1" applyProtection="1">
      <alignment horizontal="right"/>
      <protection locked="0"/>
    </xf>
    <xf numFmtId="3" fontId="21" fillId="0" borderId="54" xfId="10" applyNumberFormat="1" applyFont="1" applyBorder="1" applyAlignment="1" applyProtection="1">
      <alignment horizontal="right"/>
      <protection locked="0"/>
    </xf>
    <xf numFmtId="3" fontId="23" fillId="0" borderId="55" xfId="10" applyNumberFormat="1" applyFont="1" applyBorder="1" applyAlignment="1" applyProtection="1">
      <alignment horizontal="right"/>
    </xf>
    <xf numFmtId="3" fontId="23" fillId="0" borderId="56" xfId="10" applyNumberFormat="1" applyFont="1" applyBorder="1" applyAlignment="1" applyProtection="1">
      <alignment horizontal="right"/>
    </xf>
    <xf numFmtId="3" fontId="23" fillId="0" borderId="57" xfId="10" applyNumberFormat="1" applyFont="1" applyBorder="1" applyAlignment="1" applyProtection="1">
      <alignment horizontal="right"/>
    </xf>
    <xf numFmtId="3" fontId="13" fillId="0" borderId="58" xfId="10" applyNumberFormat="1" applyFont="1" applyBorder="1" applyProtection="1">
      <protection locked="0"/>
    </xf>
    <xf numFmtId="3" fontId="13" fillId="0" borderId="59" xfId="10" applyNumberFormat="1" applyFont="1" applyBorder="1" applyProtection="1">
      <protection locked="0"/>
    </xf>
    <xf numFmtId="3" fontId="13" fillId="0" borderId="60" xfId="10" applyNumberFormat="1" applyFont="1" applyBorder="1" applyProtection="1">
      <protection locked="0"/>
    </xf>
    <xf numFmtId="3" fontId="21" fillId="0" borderId="14" xfId="10" applyNumberFormat="1" applyFont="1" applyBorder="1" applyAlignment="1" applyProtection="1">
      <alignment horizontal="right"/>
    </xf>
    <xf numFmtId="3" fontId="21" fillId="0" borderId="61" xfId="10" applyNumberFormat="1" applyFont="1" applyBorder="1" applyAlignment="1" applyProtection="1">
      <alignment horizontal="right"/>
    </xf>
    <xf numFmtId="3" fontId="21" fillId="0" borderId="62" xfId="10" applyNumberFormat="1" applyFont="1" applyBorder="1" applyAlignment="1" applyProtection="1">
      <alignment horizontal="right"/>
    </xf>
    <xf numFmtId="3" fontId="14" fillId="0" borderId="7" xfId="10" applyNumberFormat="1" applyFont="1" applyBorder="1" applyAlignment="1" applyProtection="1">
      <alignment horizontal="right" vertical="center" wrapText="1"/>
    </xf>
    <xf numFmtId="3" fontId="21" fillId="0" borderId="7" xfId="10" applyNumberFormat="1" applyFont="1" applyBorder="1" applyAlignment="1" applyProtection="1">
      <alignment horizontal="right"/>
    </xf>
    <xf numFmtId="3" fontId="14" fillId="0" borderId="2" xfId="10" applyNumberFormat="1" applyFont="1" applyBorder="1" applyAlignment="1" applyProtection="1">
      <alignment horizontal="right" vertical="center" wrapText="1"/>
    </xf>
    <xf numFmtId="0" fontId="12" fillId="0" borderId="3" xfId="10" applyFont="1" applyBorder="1" applyAlignment="1" applyProtection="1">
      <alignment horizontal="right" vertical="center" wrapText="1"/>
    </xf>
    <xf numFmtId="0" fontId="12" fillId="0" borderId="13" xfId="10" applyFont="1" applyBorder="1" applyAlignment="1" applyProtection="1">
      <alignment horizontal="right" vertical="center" wrapText="1"/>
    </xf>
    <xf numFmtId="0" fontId="11" fillId="0" borderId="80" xfId="10" applyFont="1" applyBorder="1" applyAlignment="1" applyProtection="1">
      <alignment horizontal="left" vertical="center" wrapText="1"/>
    </xf>
    <xf numFmtId="0" fontId="11" fillId="0" borderId="81" xfId="10" applyFont="1" applyBorder="1" applyAlignment="1" applyProtection="1">
      <alignment horizontal="left" vertical="center" wrapText="1"/>
    </xf>
    <xf numFmtId="0" fontId="12" fillId="0" borderId="72" xfId="10" applyFont="1" applyBorder="1" applyAlignment="1" applyProtection="1">
      <alignment horizontal="right" vertical="center" wrapText="1"/>
    </xf>
    <xf numFmtId="0" fontId="12" fillId="0" borderId="72" xfId="10" applyFont="1" applyBorder="1" applyAlignment="1" applyProtection="1">
      <alignment horizontal="right" vertical="center"/>
    </xf>
    <xf numFmtId="0" fontId="12" fillId="0" borderId="12" xfId="10" applyFont="1" applyBorder="1" applyAlignment="1" applyProtection="1">
      <alignment horizontal="right" vertical="center"/>
    </xf>
    <xf numFmtId="0" fontId="31" fillId="0" borderId="0" xfId="10" applyFont="1" applyBorder="1" applyAlignment="1" applyProtection="1">
      <alignment horizontal="left" vertical="center"/>
    </xf>
    <xf numFmtId="0" fontId="13" fillId="0" borderId="14" xfId="12" applyFont="1" applyBorder="1" applyAlignment="1" applyProtection="1">
      <alignment horizontal="left" vertical="center"/>
    </xf>
    <xf numFmtId="0" fontId="13" fillId="0" borderId="15" xfId="12" applyFont="1" applyBorder="1" applyAlignment="1" applyProtection="1">
      <alignment horizontal="left" vertical="center"/>
    </xf>
    <xf numFmtId="0" fontId="10" fillId="0" borderId="61" xfId="12" applyFont="1" applyBorder="1" applyAlignment="1" applyProtection="1">
      <alignment horizontal="left" vertical="center" wrapText="1"/>
    </xf>
    <xf numFmtId="0" fontId="10" fillId="0" borderId="62" xfId="12" applyFont="1" applyBorder="1" applyAlignment="1" applyProtection="1">
      <alignment horizontal="left" vertical="center" wrapText="1"/>
    </xf>
    <xf numFmtId="0" fontId="13" fillId="0" borderId="16" xfId="12" applyFont="1" applyBorder="1" applyAlignment="1" applyProtection="1">
      <alignment horizontal="left" vertical="center"/>
    </xf>
    <xf numFmtId="0" fontId="10" fillId="0" borderId="76" xfId="12" applyFont="1" applyBorder="1" applyAlignment="1" applyProtection="1">
      <alignment horizontal="left" vertical="center" wrapText="1"/>
    </xf>
    <xf numFmtId="0" fontId="10" fillId="0" borderId="17" xfId="12" applyFont="1" applyBorder="1" applyAlignment="1" applyProtection="1">
      <alignment horizontal="left" vertical="center" wrapText="1"/>
    </xf>
    <xf numFmtId="0" fontId="20" fillId="0" borderId="16" xfId="12" applyFont="1" applyBorder="1" applyAlignment="1" applyProtection="1">
      <alignment horizontal="left" vertical="center"/>
    </xf>
    <xf numFmtId="0" fontId="20" fillId="0" borderId="15" xfId="12" applyFont="1" applyBorder="1" applyAlignment="1" applyProtection="1">
      <alignment horizontal="left" vertical="center" wrapText="1"/>
    </xf>
    <xf numFmtId="0" fontId="20" fillId="0" borderId="15" xfId="12" applyFont="1" applyBorder="1" applyAlignment="1" applyProtection="1">
      <alignment horizontal="left" vertical="center"/>
    </xf>
    <xf numFmtId="0" fontId="13" fillId="0" borderId="15" xfId="12" applyFont="1" applyBorder="1" applyAlignment="1" applyProtection="1">
      <alignment horizontal="left" vertical="center" wrapText="1"/>
    </xf>
    <xf numFmtId="0" fontId="10" fillId="0" borderId="77" xfId="12" applyFont="1" applyBorder="1" applyAlignment="1" applyProtection="1">
      <alignment horizontal="left" vertical="center" wrapText="1"/>
    </xf>
    <xf numFmtId="0" fontId="10" fillId="0" borderId="78" xfId="12" applyFont="1" applyBorder="1" applyAlignment="1" applyProtection="1">
      <alignment horizontal="left" vertical="center" wrapText="1"/>
    </xf>
    <xf numFmtId="3" fontId="21" fillId="0" borderId="82" xfId="10" applyNumberFormat="1" applyFont="1" applyBorder="1" applyAlignment="1" applyProtection="1">
      <alignment horizontal="right" wrapText="1"/>
    </xf>
    <xf numFmtId="3" fontId="21" fillId="0" borderId="83" xfId="10" applyNumberFormat="1" applyFont="1" applyBorder="1" applyAlignment="1" applyProtection="1">
      <alignment horizontal="right" wrapText="1"/>
    </xf>
    <xf numFmtId="3" fontId="21" fillId="0" borderId="84" xfId="10" applyNumberFormat="1" applyFont="1" applyBorder="1" applyAlignment="1" applyProtection="1">
      <alignment horizontal="right" wrapText="1"/>
    </xf>
    <xf numFmtId="0" fontId="20" fillId="0" borderId="18" xfId="12" applyFont="1" applyBorder="1" applyAlignment="1" applyProtection="1">
      <alignment horizontal="left" vertical="center"/>
    </xf>
    <xf numFmtId="0" fontId="10" fillId="0" borderId="79" xfId="12" applyFont="1" applyBorder="1" applyAlignment="1" applyProtection="1">
      <alignment horizontal="left" vertical="center" wrapText="1"/>
    </xf>
    <xf numFmtId="3" fontId="18" fillId="0" borderId="23" xfId="10" applyNumberFormat="1" applyFont="1" applyBorder="1" applyAlignment="1" applyProtection="1">
      <alignment horizontal="right"/>
      <protection locked="0"/>
    </xf>
    <xf numFmtId="3" fontId="18" fillId="0" borderId="24" xfId="10" applyNumberFormat="1" applyFont="1" applyBorder="1" applyAlignment="1" applyProtection="1">
      <alignment horizontal="right"/>
      <protection locked="0"/>
    </xf>
    <xf numFmtId="3" fontId="18" fillId="0" borderId="25" xfId="10" applyNumberFormat="1" applyFont="1" applyBorder="1" applyAlignment="1" applyProtection="1">
      <alignment horizontal="right"/>
      <protection locked="0"/>
    </xf>
    <xf numFmtId="0" fontId="10" fillId="0" borderId="15" xfId="12" applyFont="1" applyBorder="1" applyAlignment="1" applyProtection="1">
      <alignment horizontal="left" vertical="center" wrapText="1"/>
    </xf>
    <xf numFmtId="3" fontId="18" fillId="0" borderId="26" xfId="10" applyNumberFormat="1" applyFont="1" applyBorder="1" applyProtection="1">
      <protection locked="0"/>
    </xf>
    <xf numFmtId="3" fontId="18" fillId="0" borderId="28" xfId="10" applyNumberFormat="1" applyFont="1" applyBorder="1" applyProtection="1">
      <protection locked="0"/>
    </xf>
    <xf numFmtId="3" fontId="18" fillId="0" borderId="29" xfId="10" applyNumberFormat="1" applyFont="1" applyBorder="1" applyProtection="1">
      <protection locked="0"/>
    </xf>
    <xf numFmtId="3" fontId="30" fillId="0" borderId="29" xfId="10" applyNumberFormat="1" applyFont="1" applyBorder="1" applyAlignment="1" applyProtection="1">
      <alignment horizontal="right"/>
      <protection locked="0"/>
    </xf>
    <xf numFmtId="3" fontId="8" fillId="0" borderId="26" xfId="10" applyNumberFormat="1" applyFont="1" applyBorder="1" applyProtection="1">
      <protection locked="0"/>
    </xf>
    <xf numFmtId="3" fontId="8" fillId="0" borderId="28" xfId="10" applyNumberFormat="1" applyFont="1" applyBorder="1" applyProtection="1">
      <protection locked="0"/>
    </xf>
    <xf numFmtId="3" fontId="8" fillId="0" borderId="29" xfId="10" applyNumberFormat="1" applyFont="1" applyBorder="1" applyProtection="1">
      <protection locked="0"/>
    </xf>
    <xf numFmtId="3" fontId="21" fillId="0" borderId="28" xfId="10" applyNumberFormat="1" applyFont="1" applyBorder="1" applyAlignment="1" applyProtection="1">
      <alignment horizontal="right"/>
    </xf>
    <xf numFmtId="3" fontId="21" fillId="0" borderId="29" xfId="10" applyNumberFormat="1" applyFont="1" applyBorder="1" applyAlignment="1" applyProtection="1">
      <alignment horizontal="right"/>
    </xf>
    <xf numFmtId="3" fontId="21" fillId="0" borderId="26" xfId="10" applyNumberFormat="1" applyFont="1" applyBorder="1" applyAlignment="1" applyProtection="1">
      <alignment horizontal="right"/>
    </xf>
    <xf numFmtId="0" fontId="13" fillId="0" borderId="15" xfId="12" applyFont="1" applyBorder="1" applyAlignment="1" applyProtection="1">
      <alignment horizontal="left" vertical="top" wrapText="1"/>
    </xf>
    <xf numFmtId="0" fontId="10" fillId="0" borderId="76" xfId="12" applyFont="1" applyBorder="1" applyAlignment="1" applyProtection="1">
      <alignment horizontal="left" vertical="top" wrapText="1"/>
    </xf>
    <xf numFmtId="0" fontId="10" fillId="0" borderId="15" xfId="12" applyFont="1" applyBorder="1" applyAlignment="1" applyProtection="1">
      <alignment horizontal="left" vertical="top" wrapText="1"/>
    </xf>
    <xf numFmtId="0" fontId="20" fillId="0" borderId="15" xfId="12" applyFont="1" applyBorder="1" applyAlignment="1" applyProtection="1">
      <alignment horizontal="left" vertical="top" wrapText="1"/>
    </xf>
    <xf numFmtId="3" fontId="21" fillId="0" borderId="26" xfId="10" applyNumberFormat="1" applyFont="1" applyBorder="1" applyAlignment="1" applyProtection="1">
      <alignment horizontal="right"/>
      <protection locked="0"/>
    </xf>
    <xf numFmtId="3" fontId="21" fillId="0" borderId="28" xfId="10" applyNumberFormat="1" applyFont="1" applyBorder="1" applyAlignment="1" applyProtection="1">
      <alignment horizontal="right"/>
      <protection locked="0"/>
    </xf>
    <xf numFmtId="3" fontId="21" fillId="0" borderId="29" xfId="10" applyNumberFormat="1" applyFont="1" applyBorder="1" applyAlignment="1" applyProtection="1">
      <alignment horizontal="right"/>
      <protection locked="0"/>
    </xf>
    <xf numFmtId="3" fontId="23" fillId="0" borderId="26" xfId="10" applyNumberFormat="1" applyFont="1" applyBorder="1" applyAlignment="1" applyProtection="1">
      <alignment horizontal="right"/>
    </xf>
    <xf numFmtId="3" fontId="23" fillId="0" borderId="28" xfId="10" applyNumberFormat="1" applyFont="1" applyBorder="1" applyAlignment="1" applyProtection="1">
      <alignment horizontal="right"/>
    </xf>
    <xf numFmtId="3" fontId="23" fillId="0" borderId="29" xfId="10" applyNumberFormat="1" applyFont="1" applyBorder="1" applyAlignment="1" applyProtection="1">
      <alignment horizontal="right"/>
    </xf>
    <xf numFmtId="0" fontId="13" fillId="0" borderId="18" xfId="12" applyFont="1" applyBorder="1" applyAlignment="1" applyProtection="1">
      <alignment horizontal="left" vertical="center"/>
    </xf>
    <xf numFmtId="3" fontId="13" fillId="0" borderId="8" xfId="10" applyNumberFormat="1" applyFont="1" applyBorder="1" applyProtection="1">
      <protection locked="0"/>
    </xf>
    <xf numFmtId="3" fontId="13" fillId="0" borderId="9" xfId="10" applyNumberFormat="1" applyFont="1" applyBorder="1" applyProtection="1">
      <protection locked="0"/>
    </xf>
    <xf numFmtId="3" fontId="13" fillId="0" borderId="11" xfId="10" applyNumberFormat="1" applyFont="1" applyBorder="1" applyProtection="1">
      <protection locked="0"/>
    </xf>
    <xf numFmtId="0" fontId="10" fillId="0" borderId="0" xfId="10" quotePrefix="1" applyFont="1" applyBorder="1" applyAlignment="1" applyProtection="1">
      <alignment horizontal="left" vertical="top" wrapText="1"/>
    </xf>
    <xf numFmtId="0" fontId="12" fillId="0" borderId="12" xfId="10" applyFont="1" applyBorder="1" applyAlignment="1" applyProtection="1">
      <alignment horizontal="center" vertical="center"/>
    </xf>
    <xf numFmtId="0" fontId="12" fillId="0" borderId="13" xfId="10" applyFont="1" applyBorder="1" applyAlignment="1" applyProtection="1">
      <alignment horizontal="center" vertical="center"/>
    </xf>
    <xf numFmtId="0" fontId="12" fillId="0" borderId="67" xfId="10" applyFont="1" applyBorder="1" applyAlignment="1" applyProtection="1">
      <alignment horizontal="center" vertical="center"/>
    </xf>
    <xf numFmtId="0" fontId="6" fillId="0" borderId="0" xfId="10" applyFont="1" applyBorder="1" applyAlignment="1" applyProtection="1">
      <alignment horizontal="left" vertical="top" wrapText="1"/>
    </xf>
    <xf numFmtId="0" fontId="24" fillId="0" borderId="0" xfId="10" applyFont="1" applyBorder="1" applyAlignment="1" applyProtection="1">
      <alignment horizontal="center" vertical="center" wrapText="1"/>
    </xf>
    <xf numFmtId="0" fontId="14" fillId="0" borderId="68" xfId="10" applyFont="1" applyBorder="1" applyAlignment="1" applyProtection="1">
      <alignment horizontal="center" vertical="center" wrapText="1"/>
    </xf>
    <xf numFmtId="0" fontId="14" fillId="0" borderId="69" xfId="10" applyFont="1" applyBorder="1" applyAlignment="1" applyProtection="1">
      <alignment horizontal="center" vertical="center" wrapText="1"/>
    </xf>
    <xf numFmtId="0" fontId="14" fillId="0" borderId="70" xfId="10" applyFont="1" applyBorder="1" applyAlignment="1" applyProtection="1">
      <alignment horizontal="center" vertical="center" wrapText="1"/>
    </xf>
    <xf numFmtId="0" fontId="14" fillId="0" borderId="71" xfId="10" applyFont="1" applyBorder="1" applyAlignment="1" applyProtection="1">
      <alignment horizontal="center" vertical="center" wrapText="1"/>
    </xf>
    <xf numFmtId="0" fontId="12" fillId="0" borderId="12" xfId="10" applyFont="1" applyBorder="1" applyAlignment="1" applyProtection="1">
      <alignment horizontal="right" vertical="center" wrapText="1"/>
    </xf>
    <xf numFmtId="0" fontId="12" fillId="0" borderId="67" xfId="10" applyFont="1" applyBorder="1" applyAlignment="1" applyProtection="1">
      <alignment horizontal="right" vertical="center" wrapText="1"/>
    </xf>
    <xf numFmtId="0" fontId="11" fillId="0" borderId="72" xfId="10" quotePrefix="1" applyFont="1" applyBorder="1" applyAlignment="1" applyProtection="1">
      <alignment horizontal="left" vertical="top" wrapText="1"/>
    </xf>
    <xf numFmtId="0" fontId="11" fillId="0" borderId="0" xfId="10" quotePrefix="1" applyFont="1" applyBorder="1" applyAlignment="1" applyProtection="1">
      <alignment horizontal="left" vertical="top" wrapText="1"/>
    </xf>
    <xf numFmtId="0" fontId="14" fillId="0" borderId="73" xfId="10" applyFont="1" applyBorder="1" applyAlignment="1" applyProtection="1">
      <alignment horizontal="center" vertical="center" wrapText="1"/>
    </xf>
    <xf numFmtId="0" fontId="14" fillId="0" borderId="74" xfId="10" applyFont="1" applyBorder="1" applyAlignment="1" applyProtection="1">
      <alignment horizontal="center" vertical="center" wrapText="1"/>
    </xf>
    <xf numFmtId="0" fontId="12" fillId="0" borderId="75" xfId="10" applyFont="1" applyBorder="1" applyAlignment="1" applyProtection="1">
      <alignment horizontal="center" vertical="center" wrapText="1"/>
    </xf>
    <xf numFmtId="0" fontId="0" fillId="0" borderId="21" xfId="0" applyBorder="1" applyAlignment="1">
      <alignment vertical="center"/>
    </xf>
    <xf numFmtId="0" fontId="0" fillId="0" borderId="22" xfId="0" applyBorder="1" applyAlignment="1">
      <alignment vertical="center"/>
    </xf>
    <xf numFmtId="0" fontId="6" fillId="0" borderId="0" xfId="10" applyFont="1" applyBorder="1" applyAlignment="1" applyProtection="1">
      <alignment horizontal="left" wrapText="1"/>
    </xf>
    <xf numFmtId="0" fontId="7" fillId="0" borderId="0" xfId="10" applyFont="1" applyBorder="1" applyAlignment="1" applyProtection="1">
      <alignment horizontal="left" wrapText="1"/>
    </xf>
    <xf numFmtId="0" fontId="12" fillId="0" borderId="63" xfId="10" applyFont="1" applyBorder="1" applyAlignment="1" applyProtection="1">
      <alignment horizontal="center" vertical="center" wrapText="1"/>
    </xf>
    <xf numFmtId="0" fontId="12" fillId="0" borderId="64" xfId="10" applyFont="1" applyBorder="1" applyAlignment="1" applyProtection="1">
      <alignment horizontal="center" vertical="center" wrapText="1"/>
    </xf>
    <xf numFmtId="0" fontId="12" fillId="0" borderId="75" xfId="10" applyFont="1" applyBorder="1" applyAlignment="1" applyProtection="1">
      <alignment horizontal="center" vertical="center"/>
    </xf>
    <xf numFmtId="0" fontId="12" fillId="0" borderId="21" xfId="10" applyFont="1" applyBorder="1" applyAlignment="1" applyProtection="1">
      <alignment horizontal="center" vertical="center"/>
    </xf>
    <xf numFmtId="0" fontId="12" fillId="0" borderId="22" xfId="10" applyFont="1" applyBorder="1" applyAlignment="1" applyProtection="1">
      <alignment horizontal="center" vertical="center"/>
    </xf>
    <xf numFmtId="0" fontId="12" fillId="0" borderId="6" xfId="10" applyFont="1" applyBorder="1" applyAlignment="1" applyProtection="1">
      <alignment horizontal="right" vertical="center" wrapText="1"/>
    </xf>
    <xf numFmtId="0" fontId="12" fillId="0" borderId="65" xfId="10" applyFont="1" applyBorder="1" applyAlignment="1" applyProtection="1">
      <alignment horizontal="right" vertical="center" wrapText="1"/>
    </xf>
    <xf numFmtId="0" fontId="12" fillId="0" borderId="4" xfId="10" applyFont="1" applyBorder="1" applyAlignment="1" applyProtection="1">
      <alignment horizontal="center" vertical="center"/>
    </xf>
    <xf numFmtId="0" fontId="12" fillId="0" borderId="6" xfId="10" applyFont="1" applyBorder="1" applyAlignment="1" applyProtection="1">
      <alignment horizontal="center" vertical="center"/>
    </xf>
    <xf numFmtId="0" fontId="14" fillId="0" borderId="0" xfId="10" applyFont="1" applyBorder="1" applyAlignment="1" applyProtection="1">
      <alignment horizontal="center" vertical="center" wrapText="1"/>
    </xf>
    <xf numFmtId="0" fontId="14" fillId="0" borderId="66" xfId="10" applyFont="1" applyBorder="1" applyAlignment="1" applyProtection="1">
      <alignment horizontal="center" vertical="center" wrapText="1"/>
    </xf>
    <xf numFmtId="0" fontId="12" fillId="0" borderId="63" xfId="10" applyNumberFormat="1" applyFont="1" applyBorder="1" applyAlignment="1" applyProtection="1">
      <alignment horizontal="center" vertical="center" wrapText="1"/>
    </xf>
    <xf numFmtId="0" fontId="12" fillId="0" borderId="64" xfId="10" applyNumberFormat="1" applyFont="1" applyBorder="1" applyAlignment="1" applyProtection="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cellXfs>
  <cellStyles count="13">
    <cellStyle name="Comma" xfId="4"/>
    <cellStyle name="Comma [0]" xfId="5"/>
    <cellStyle name="Currency" xfId="2"/>
    <cellStyle name="Currency [0]" xfId="3"/>
    <cellStyle name="Migliaia" xfId="7"/>
    <cellStyle name="Normal" xfId="10"/>
    <cellStyle name="Normale" xfId="0" builtinId="0"/>
    <cellStyle name="Normale 2" xfId="6"/>
    <cellStyle name="Normale 2 2" xfId="9"/>
    <cellStyle name="Normale 3" xfId="8"/>
    <cellStyle name="Normale 3 2" xfId="11"/>
    <cellStyle name="Normale 3 2 2" xfId="12"/>
    <cellStyle name="Percen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5"/>
  <sheetViews>
    <sheetView showGridLines="0" tabSelected="1" topLeftCell="A70" zoomScale="85" zoomScaleNormal="85" workbookViewId="0"/>
  </sheetViews>
  <sheetFormatPr defaultColWidth="12.5703125" defaultRowHeight="15" customHeight="1" x14ac:dyDescent="0.25"/>
  <cols>
    <col min="1" max="1" width="15.7109375" style="49" customWidth="1"/>
    <col min="2" max="2" width="65.85546875" style="49" customWidth="1"/>
    <col min="3" max="3" width="20.85546875" style="7" customWidth="1"/>
    <col min="4" max="4" width="22" style="7" customWidth="1"/>
    <col min="5" max="5" width="20.140625" style="7" customWidth="1"/>
    <col min="6" max="6" width="21.85546875" style="7" customWidth="1"/>
    <col min="7" max="7" width="19.85546875" style="7" customWidth="1"/>
    <col min="8" max="8" width="23" style="7" customWidth="1"/>
    <col min="9" max="9" width="21.7109375" style="7" customWidth="1"/>
    <col min="10" max="10" width="23.5703125" style="7" customWidth="1"/>
    <col min="11" max="16384" width="12.5703125" style="7"/>
  </cols>
  <sheetData>
    <row r="1" spans="1:10" ht="53.5" customHeight="1" x14ac:dyDescent="0.25">
      <c r="A1" s="6"/>
      <c r="B1" s="188" t="s">
        <v>146</v>
      </c>
      <c r="C1" s="188"/>
      <c r="D1" s="188"/>
      <c r="E1" s="188"/>
      <c r="F1" s="188"/>
      <c r="G1" s="188"/>
      <c r="H1" s="188"/>
      <c r="I1" s="188"/>
      <c r="J1" s="188"/>
    </row>
    <row r="2" spans="1:10" ht="16.600000000000001" customHeight="1" x14ac:dyDescent="0.25">
      <c r="A2" s="6"/>
      <c r="B2" s="188"/>
      <c r="C2" s="188"/>
      <c r="D2" s="188"/>
      <c r="E2" s="188"/>
      <c r="F2" s="188"/>
      <c r="G2" s="188"/>
      <c r="H2" s="188"/>
      <c r="I2" s="188"/>
      <c r="J2" s="188"/>
    </row>
    <row r="3" spans="1:10" s="8" customFormat="1" ht="14.3" x14ac:dyDescent="0.25">
      <c r="A3" s="187" t="s">
        <v>145</v>
      </c>
      <c r="B3" s="187"/>
      <c r="C3" s="187"/>
      <c r="D3" s="187"/>
      <c r="E3" s="187"/>
      <c r="F3" s="187"/>
      <c r="G3" s="187"/>
      <c r="H3" s="187"/>
      <c r="I3" s="187"/>
      <c r="J3" s="187"/>
    </row>
    <row r="4" spans="1:10" ht="14.3" x14ac:dyDescent="0.25">
      <c r="A4" s="202" t="s">
        <v>150</v>
      </c>
      <c r="B4" s="202"/>
      <c r="C4" s="202"/>
      <c r="D4" s="202"/>
      <c r="E4" s="202"/>
      <c r="F4" s="202"/>
      <c r="G4" s="202"/>
      <c r="H4" s="202"/>
      <c r="I4" s="202"/>
      <c r="J4" s="202"/>
    </row>
    <row r="5" spans="1:10" ht="14.3" x14ac:dyDescent="0.25">
      <c r="A5" s="203" t="s">
        <v>164</v>
      </c>
      <c r="B5" s="203"/>
      <c r="C5" s="203"/>
      <c r="D5" s="203"/>
      <c r="E5" s="203"/>
      <c r="F5" s="203"/>
      <c r="G5" s="203"/>
      <c r="H5" s="203"/>
      <c r="I5" s="203"/>
      <c r="J5" s="203"/>
    </row>
    <row r="6" spans="1:10" ht="14.3" x14ac:dyDescent="0.25">
      <c r="A6" s="187" t="s">
        <v>165</v>
      </c>
      <c r="B6" s="187"/>
      <c r="C6" s="187"/>
      <c r="D6" s="187"/>
      <c r="E6" s="187"/>
      <c r="F6" s="187"/>
      <c r="G6" s="187"/>
      <c r="H6" s="187"/>
      <c r="I6" s="187"/>
      <c r="J6" s="187"/>
    </row>
    <row r="7" spans="1:10" ht="14.3" x14ac:dyDescent="0.25">
      <c r="A7" s="202" t="s">
        <v>153</v>
      </c>
      <c r="B7" s="202"/>
      <c r="C7" s="202"/>
      <c r="D7" s="202"/>
      <c r="E7" s="202"/>
      <c r="F7" s="202"/>
      <c r="G7" s="202"/>
      <c r="H7" s="202"/>
      <c r="I7" s="202"/>
      <c r="J7" s="202"/>
    </row>
    <row r="8" spans="1:10" ht="14.3" x14ac:dyDescent="0.25">
      <c r="A8" s="202" t="s">
        <v>152</v>
      </c>
      <c r="B8" s="202"/>
      <c r="C8" s="202"/>
      <c r="D8" s="202"/>
      <c r="E8" s="202"/>
      <c r="F8" s="202"/>
      <c r="G8" s="202"/>
      <c r="H8" s="202"/>
      <c r="I8" s="202"/>
      <c r="J8" s="202"/>
    </row>
    <row r="9" spans="1:10" ht="14.3" x14ac:dyDescent="0.25">
      <c r="A9" s="203" t="s">
        <v>166</v>
      </c>
      <c r="B9" s="203"/>
      <c r="C9" s="203"/>
      <c r="D9" s="203"/>
      <c r="E9" s="203"/>
      <c r="F9" s="203"/>
      <c r="G9" s="203"/>
      <c r="H9" s="203"/>
      <c r="I9" s="203"/>
      <c r="J9" s="203"/>
    </row>
    <row r="10" spans="1:10" s="11" customFormat="1" ht="18.75" customHeight="1" thickBot="1" x14ac:dyDescent="0.3">
      <c r="A10" s="9"/>
      <c r="B10" s="10"/>
      <c r="C10" s="10"/>
      <c r="D10" s="10"/>
      <c r="E10" s="10"/>
      <c r="F10" s="10"/>
      <c r="G10" s="10"/>
      <c r="H10" s="10"/>
      <c r="I10" s="10"/>
      <c r="J10" s="10"/>
    </row>
    <row r="11" spans="1:10" ht="15.7" customHeight="1" thickTop="1" thickBot="1" x14ac:dyDescent="0.3">
      <c r="A11" s="199" t="s">
        <v>130</v>
      </c>
      <c r="B11" s="211" t="s">
        <v>131</v>
      </c>
      <c r="C11" s="184" t="s">
        <v>3</v>
      </c>
      <c r="D11" s="185"/>
      <c r="E11" s="185"/>
      <c r="F11" s="185"/>
      <c r="G11" s="185"/>
      <c r="H11" s="185"/>
      <c r="I11" s="185"/>
      <c r="J11" s="186"/>
    </row>
    <row r="12" spans="1:10" ht="33" customHeight="1" thickTop="1" thickBot="1" x14ac:dyDescent="0.3">
      <c r="A12" s="200"/>
      <c r="B12" s="207"/>
      <c r="C12" s="213" t="s">
        <v>177</v>
      </c>
      <c r="D12" s="214"/>
      <c r="E12" s="189" t="s">
        <v>178</v>
      </c>
      <c r="F12" s="190"/>
      <c r="G12" s="191" t="s">
        <v>179</v>
      </c>
      <c r="H12" s="190"/>
      <c r="I12" s="191" t="s">
        <v>180</v>
      </c>
      <c r="J12" s="192"/>
    </row>
    <row r="13" spans="1:10" ht="37.450000000000003" customHeight="1" thickTop="1" thickBot="1" x14ac:dyDescent="0.3">
      <c r="A13" s="201"/>
      <c r="B13" s="212"/>
      <c r="C13" s="12" t="s">
        <v>143</v>
      </c>
      <c r="D13" s="13" t="s">
        <v>156</v>
      </c>
      <c r="E13" s="14" t="s">
        <v>143</v>
      </c>
      <c r="F13" s="15" t="s">
        <v>156</v>
      </c>
      <c r="G13" s="16" t="s">
        <v>143</v>
      </c>
      <c r="H13" s="15" t="s">
        <v>156</v>
      </c>
      <c r="I13" s="16" t="s">
        <v>143</v>
      </c>
      <c r="J13" s="17" t="s">
        <v>4</v>
      </c>
    </row>
    <row r="14" spans="1:10" s="21" customFormat="1" ht="19.45" customHeight="1" thickTop="1" thickBot="1" x14ac:dyDescent="0.3">
      <c r="A14" s="18"/>
      <c r="B14" s="19" t="s">
        <v>138</v>
      </c>
      <c r="C14" s="50">
        <v>170452.23</v>
      </c>
      <c r="D14" s="51">
        <v>926262.86</v>
      </c>
      <c r="E14" s="20"/>
      <c r="F14" s="20"/>
      <c r="G14" s="20"/>
      <c r="H14" s="20"/>
      <c r="I14" s="20"/>
      <c r="J14" s="20"/>
    </row>
    <row r="15" spans="1:10" s="24" customFormat="1" ht="15.7" thickTop="1" thickBot="1" x14ac:dyDescent="0.3">
      <c r="A15" s="18"/>
      <c r="B15" s="22" t="s">
        <v>157</v>
      </c>
      <c r="C15" s="1"/>
      <c r="D15" s="51">
        <v>0</v>
      </c>
      <c r="E15" s="23"/>
      <c r="F15" s="23"/>
      <c r="G15" s="23"/>
      <c r="H15" s="23"/>
      <c r="I15" s="23"/>
      <c r="J15" s="23"/>
    </row>
    <row r="16" spans="1:10" s="24" customFormat="1" ht="15.7" thickTop="1" thickBot="1" x14ac:dyDescent="0.3">
      <c r="A16" s="18"/>
      <c r="B16" s="25"/>
      <c r="C16" s="26"/>
      <c r="D16" s="26"/>
      <c r="E16" s="27"/>
      <c r="F16" s="27"/>
      <c r="G16" s="27"/>
      <c r="H16" s="27"/>
      <c r="I16" s="27"/>
      <c r="J16" s="27"/>
    </row>
    <row r="17" spans="1:10" s="24" customFormat="1" thickTop="1" x14ac:dyDescent="0.25">
      <c r="A17" s="28" t="s">
        <v>7</v>
      </c>
      <c r="B17" s="29" t="s">
        <v>6</v>
      </c>
      <c r="C17" s="52">
        <f t="shared" ref="C17:J17" si="0">+C18+C21+C22+C23</f>
        <v>0</v>
      </c>
      <c r="D17" s="53">
        <f t="shared" si="0"/>
        <v>0</v>
      </c>
      <c r="E17" s="53">
        <f t="shared" si="0"/>
        <v>0</v>
      </c>
      <c r="F17" s="53">
        <f t="shared" si="0"/>
        <v>0</v>
      </c>
      <c r="G17" s="53">
        <f t="shared" si="0"/>
        <v>0</v>
      </c>
      <c r="H17" s="53">
        <f t="shared" si="0"/>
        <v>0</v>
      </c>
      <c r="I17" s="53">
        <f t="shared" si="0"/>
        <v>0</v>
      </c>
      <c r="J17" s="54">
        <f t="shared" si="0"/>
        <v>0</v>
      </c>
    </row>
    <row r="18" spans="1:10" ht="14.3" x14ac:dyDescent="0.25">
      <c r="A18" s="30" t="s">
        <v>147</v>
      </c>
      <c r="B18" s="29" t="s">
        <v>148</v>
      </c>
      <c r="C18" s="55">
        <f>SUM(C19:C20)</f>
        <v>0</v>
      </c>
      <c r="D18" s="56">
        <f t="shared" ref="D18:J18" si="1">SUM(D19:D20)</f>
        <v>0</v>
      </c>
      <c r="E18" s="57">
        <f t="shared" si="1"/>
        <v>0</v>
      </c>
      <c r="F18" s="56">
        <f t="shared" si="1"/>
        <v>0</v>
      </c>
      <c r="G18" s="57">
        <f t="shared" si="1"/>
        <v>0</v>
      </c>
      <c r="H18" s="57">
        <f t="shared" si="1"/>
        <v>0</v>
      </c>
      <c r="I18" s="57">
        <f t="shared" si="1"/>
        <v>0</v>
      </c>
      <c r="J18" s="58">
        <f t="shared" si="1"/>
        <v>0</v>
      </c>
    </row>
    <row r="19" spans="1:10" ht="14.3" x14ac:dyDescent="0.25">
      <c r="A19" s="30"/>
      <c r="B19" s="29" t="s">
        <v>154</v>
      </c>
      <c r="C19" s="59"/>
      <c r="D19" s="60"/>
      <c r="E19" s="61"/>
      <c r="F19" s="61"/>
      <c r="G19" s="61"/>
      <c r="H19" s="61"/>
      <c r="I19" s="60"/>
      <c r="J19" s="62"/>
    </row>
    <row r="20" spans="1:10" ht="14.3" x14ac:dyDescent="0.25">
      <c r="A20" s="30"/>
      <c r="B20" s="29"/>
      <c r="C20" s="59"/>
      <c r="D20" s="61"/>
      <c r="E20" s="61"/>
      <c r="F20" s="61"/>
      <c r="G20" s="61"/>
      <c r="H20" s="61"/>
      <c r="I20" s="61"/>
      <c r="J20" s="62"/>
    </row>
    <row r="21" spans="1:10" ht="14.3" x14ac:dyDescent="0.25">
      <c r="A21" s="30" t="s">
        <v>8</v>
      </c>
      <c r="B21" s="29" t="s">
        <v>158</v>
      </c>
      <c r="C21" s="59"/>
      <c r="D21" s="61"/>
      <c r="E21" s="61"/>
      <c r="F21" s="61"/>
      <c r="G21" s="61"/>
      <c r="H21" s="61"/>
      <c r="I21" s="61"/>
      <c r="J21" s="62"/>
    </row>
    <row r="22" spans="1:10" ht="14.3" x14ac:dyDescent="0.25">
      <c r="A22" s="30" t="s">
        <v>9</v>
      </c>
      <c r="B22" s="29" t="s">
        <v>159</v>
      </c>
      <c r="C22" s="59"/>
      <c r="D22" s="61"/>
      <c r="E22" s="61"/>
      <c r="F22" s="61"/>
      <c r="G22" s="61"/>
      <c r="H22" s="61"/>
      <c r="I22" s="61"/>
      <c r="J22" s="62"/>
    </row>
    <row r="23" spans="1:10" ht="14.3" x14ac:dyDescent="0.25">
      <c r="A23" s="30" t="s">
        <v>11</v>
      </c>
      <c r="B23" s="29" t="s">
        <v>10</v>
      </c>
      <c r="C23" s="59"/>
      <c r="D23" s="61"/>
      <c r="E23" s="61"/>
      <c r="F23" s="61"/>
      <c r="G23" s="61"/>
      <c r="H23" s="61"/>
      <c r="I23" s="61"/>
      <c r="J23" s="62"/>
    </row>
    <row r="24" spans="1:10" ht="14.3" x14ac:dyDescent="0.25">
      <c r="A24" s="30" t="s">
        <v>13</v>
      </c>
      <c r="B24" s="31" t="s">
        <v>12</v>
      </c>
      <c r="C24" s="59"/>
      <c r="D24" s="61"/>
      <c r="E24" s="61"/>
      <c r="F24" s="61"/>
      <c r="G24" s="61"/>
      <c r="H24" s="61"/>
      <c r="I24" s="61"/>
      <c r="J24" s="62"/>
    </row>
    <row r="25" spans="1:10" ht="28.55" x14ac:dyDescent="0.25">
      <c r="A25" s="32" t="s">
        <v>5</v>
      </c>
      <c r="B25" s="33" t="s">
        <v>136</v>
      </c>
      <c r="C25" s="63">
        <f>+C17+C24</f>
        <v>0</v>
      </c>
      <c r="D25" s="64">
        <f t="shared" ref="D25:J25" si="2">+D17+D24</f>
        <v>0</v>
      </c>
      <c r="E25" s="64">
        <f t="shared" si="2"/>
        <v>0</v>
      </c>
      <c r="F25" s="64">
        <f t="shared" si="2"/>
        <v>0</v>
      </c>
      <c r="G25" s="64">
        <f t="shared" si="2"/>
        <v>0</v>
      </c>
      <c r="H25" s="64">
        <f t="shared" si="2"/>
        <v>0</v>
      </c>
      <c r="I25" s="64">
        <f t="shared" si="2"/>
        <v>0</v>
      </c>
      <c r="J25" s="65">
        <f t="shared" si="2"/>
        <v>0</v>
      </c>
    </row>
    <row r="26" spans="1:10" s="34" customFormat="1" ht="14.3" x14ac:dyDescent="0.25">
      <c r="A26" s="30" t="s">
        <v>17</v>
      </c>
      <c r="B26" s="29" t="s">
        <v>16</v>
      </c>
      <c r="C26" s="66"/>
      <c r="D26" s="67"/>
      <c r="E26" s="67"/>
      <c r="F26" s="68"/>
      <c r="G26" s="68"/>
      <c r="H26" s="68"/>
      <c r="I26" s="69"/>
      <c r="J26" s="70"/>
    </row>
    <row r="27" spans="1:10" ht="14.3" x14ac:dyDescent="0.25">
      <c r="A27" s="30" t="s">
        <v>19</v>
      </c>
      <c r="B27" s="29" t="s">
        <v>18</v>
      </c>
      <c r="C27" s="66">
        <v>400000</v>
      </c>
      <c r="D27" s="67">
        <v>0</v>
      </c>
      <c r="E27" s="67">
        <v>1200000</v>
      </c>
      <c r="F27" s="68">
        <v>150000</v>
      </c>
      <c r="G27" s="68">
        <v>2000000</v>
      </c>
      <c r="H27" s="68">
        <v>150000</v>
      </c>
      <c r="I27" s="69">
        <v>3000000</v>
      </c>
      <c r="J27" s="70">
        <v>150000</v>
      </c>
    </row>
    <row r="28" spans="1:10" ht="14.3" x14ac:dyDescent="0.25">
      <c r="A28" s="30"/>
      <c r="B28" s="29" t="s">
        <v>120</v>
      </c>
      <c r="C28" s="66">
        <v>1091</v>
      </c>
      <c r="D28" s="67">
        <v>502500</v>
      </c>
      <c r="E28" s="67">
        <v>1182.55</v>
      </c>
      <c r="F28" s="68">
        <v>1105000</v>
      </c>
      <c r="G28" s="68">
        <v>3520.05</v>
      </c>
      <c r="H28" s="68">
        <v>1707500</v>
      </c>
      <c r="I28" s="69">
        <v>4142.88</v>
      </c>
      <c r="J28" s="70">
        <v>2360000</v>
      </c>
    </row>
    <row r="29" spans="1:10" ht="14.3" x14ac:dyDescent="0.25">
      <c r="A29" s="32" t="s">
        <v>15</v>
      </c>
      <c r="B29" s="35" t="s">
        <v>135</v>
      </c>
      <c r="C29" s="63">
        <f>+C28+C27+C26</f>
        <v>401091</v>
      </c>
      <c r="D29" s="64">
        <f t="shared" ref="D29:J29" si="3">+D28+D27+D26</f>
        <v>502500</v>
      </c>
      <c r="E29" s="64">
        <f t="shared" si="3"/>
        <v>1201182.55</v>
      </c>
      <c r="F29" s="64">
        <f t="shared" si="3"/>
        <v>1255000</v>
      </c>
      <c r="G29" s="64">
        <f t="shared" si="3"/>
        <v>2003520.05</v>
      </c>
      <c r="H29" s="64">
        <f t="shared" si="3"/>
        <v>1857500</v>
      </c>
      <c r="I29" s="64">
        <f t="shared" si="3"/>
        <v>3004142.88</v>
      </c>
      <c r="J29" s="65">
        <f t="shared" si="3"/>
        <v>2510000</v>
      </c>
    </row>
    <row r="30" spans="1:10" ht="14.3" x14ac:dyDescent="0.25">
      <c r="A30" s="30" t="s">
        <v>22</v>
      </c>
      <c r="B30" s="36" t="s">
        <v>21</v>
      </c>
      <c r="C30" s="66">
        <v>101</v>
      </c>
      <c r="D30" s="67">
        <v>6475</v>
      </c>
      <c r="E30" s="67">
        <v>2761.2</v>
      </c>
      <c r="F30" s="68">
        <v>28350</v>
      </c>
      <c r="G30" s="68">
        <v>6711.2</v>
      </c>
      <c r="H30" s="68">
        <v>80225</v>
      </c>
      <c r="I30" s="69">
        <v>8379.2000000000007</v>
      </c>
      <c r="J30" s="70">
        <v>99100</v>
      </c>
    </row>
    <row r="31" spans="1:10" ht="28.55" x14ac:dyDescent="0.25">
      <c r="A31" s="30" t="s">
        <v>24</v>
      </c>
      <c r="B31" s="36" t="s">
        <v>23</v>
      </c>
      <c r="C31" s="66"/>
      <c r="D31" s="67">
        <v>0</v>
      </c>
      <c r="E31" s="67">
        <v>73.7</v>
      </c>
      <c r="F31" s="68">
        <v>0</v>
      </c>
      <c r="G31" s="68">
        <v>73.7</v>
      </c>
      <c r="H31" s="68">
        <v>0</v>
      </c>
      <c r="I31" s="69">
        <v>73.7</v>
      </c>
      <c r="J31" s="70">
        <v>100</v>
      </c>
    </row>
    <row r="32" spans="1:10" ht="14.3" x14ac:dyDescent="0.25">
      <c r="A32" s="30" t="s">
        <v>26</v>
      </c>
      <c r="B32" s="29" t="s">
        <v>25</v>
      </c>
      <c r="C32" s="66">
        <v>0.04</v>
      </c>
      <c r="D32" s="67">
        <v>0.25</v>
      </c>
      <c r="E32" s="67">
        <v>0.04</v>
      </c>
      <c r="F32" s="68">
        <v>0.5</v>
      </c>
      <c r="G32" s="68">
        <v>0.04</v>
      </c>
      <c r="H32" s="68">
        <v>0.75</v>
      </c>
      <c r="I32" s="69">
        <v>0.04</v>
      </c>
      <c r="J32" s="70">
        <v>1</v>
      </c>
    </row>
    <row r="33" spans="1:10" ht="14.3" x14ac:dyDescent="0.25">
      <c r="A33" s="30" t="s">
        <v>28</v>
      </c>
      <c r="B33" s="29" t="s">
        <v>27</v>
      </c>
      <c r="C33" s="71"/>
      <c r="D33" s="72"/>
      <c r="E33" s="72"/>
      <c r="F33" s="73"/>
      <c r="G33" s="73"/>
      <c r="H33" s="73"/>
      <c r="I33" s="74"/>
      <c r="J33" s="75"/>
    </row>
    <row r="34" spans="1:10" ht="14.3" x14ac:dyDescent="0.25">
      <c r="A34" s="30" t="s">
        <v>30</v>
      </c>
      <c r="B34" s="29" t="s">
        <v>29</v>
      </c>
      <c r="C34" s="71">
        <v>1572.18</v>
      </c>
      <c r="D34" s="72">
        <v>1500</v>
      </c>
      <c r="E34" s="72">
        <v>2096.34</v>
      </c>
      <c r="F34" s="73">
        <v>3000</v>
      </c>
      <c r="G34" s="73">
        <v>5977.22</v>
      </c>
      <c r="H34" s="73">
        <v>4500</v>
      </c>
      <c r="I34" s="74">
        <v>7765.4</v>
      </c>
      <c r="J34" s="75">
        <v>6000</v>
      </c>
    </row>
    <row r="35" spans="1:10" ht="14.3" x14ac:dyDescent="0.25">
      <c r="A35" s="32" t="s">
        <v>20</v>
      </c>
      <c r="B35" s="35" t="s">
        <v>119</v>
      </c>
      <c r="C35" s="63">
        <f>+C34+C33+C32+C31+C30</f>
        <v>1673.22</v>
      </c>
      <c r="D35" s="64">
        <f t="shared" ref="D35:J35" si="4">+D34+D33+D32+D31+D30</f>
        <v>7975.25</v>
      </c>
      <c r="E35" s="64">
        <f t="shared" si="4"/>
        <v>4931.28</v>
      </c>
      <c r="F35" s="64">
        <f t="shared" si="4"/>
        <v>31350.5</v>
      </c>
      <c r="G35" s="64">
        <f t="shared" si="4"/>
        <v>12762.16</v>
      </c>
      <c r="H35" s="64">
        <f t="shared" si="4"/>
        <v>84725.75</v>
      </c>
      <c r="I35" s="64">
        <f t="shared" si="4"/>
        <v>16218.34</v>
      </c>
      <c r="J35" s="65">
        <f t="shared" si="4"/>
        <v>105201</v>
      </c>
    </row>
    <row r="36" spans="1:10" ht="14.3" x14ac:dyDescent="0.25">
      <c r="A36" s="30" t="s">
        <v>33</v>
      </c>
      <c r="B36" s="29" t="s">
        <v>32</v>
      </c>
      <c r="C36" s="71"/>
      <c r="D36" s="72"/>
      <c r="E36" s="72"/>
      <c r="F36" s="73"/>
      <c r="G36" s="73"/>
      <c r="H36" s="73"/>
      <c r="I36" s="74"/>
      <c r="J36" s="75"/>
    </row>
    <row r="37" spans="1:10" ht="14.3" x14ac:dyDescent="0.25">
      <c r="A37" s="30" t="s">
        <v>34</v>
      </c>
      <c r="B37" s="29" t="s">
        <v>0</v>
      </c>
      <c r="C37" s="71">
        <v>39000</v>
      </c>
      <c r="D37" s="72">
        <v>60473</v>
      </c>
      <c r="E37" s="72">
        <v>438084</v>
      </c>
      <c r="F37" s="73">
        <v>437473</v>
      </c>
      <c r="G37" s="73">
        <v>488356.07</v>
      </c>
      <c r="H37" s="73">
        <v>1006239.0900000001</v>
      </c>
      <c r="I37" s="74">
        <v>583788.4</v>
      </c>
      <c r="J37" s="75">
        <v>1085029.0900000001</v>
      </c>
    </row>
    <row r="38" spans="1:10" ht="14.3" x14ac:dyDescent="0.25">
      <c r="A38" s="30" t="s">
        <v>35</v>
      </c>
      <c r="B38" s="29" t="s">
        <v>1</v>
      </c>
      <c r="C38" s="71">
        <v>56323.75</v>
      </c>
      <c r="D38" s="72"/>
      <c r="E38" s="72">
        <v>190575.1</v>
      </c>
      <c r="F38" s="73"/>
      <c r="G38" s="73">
        <v>190575.1</v>
      </c>
      <c r="H38" s="73"/>
      <c r="I38" s="74">
        <v>198659.58</v>
      </c>
      <c r="J38" s="75"/>
    </row>
    <row r="39" spans="1:10" ht="14.3" x14ac:dyDescent="0.25">
      <c r="A39" s="30" t="s">
        <v>37</v>
      </c>
      <c r="B39" s="29" t="s">
        <v>36</v>
      </c>
      <c r="C39" s="66"/>
      <c r="D39" s="67"/>
      <c r="E39" s="67"/>
      <c r="F39" s="68"/>
      <c r="G39" s="68"/>
      <c r="H39" s="68"/>
      <c r="I39" s="69"/>
      <c r="J39" s="70"/>
    </row>
    <row r="40" spans="1:10" ht="14.3" x14ac:dyDescent="0.25">
      <c r="A40" s="30" t="s">
        <v>38</v>
      </c>
      <c r="B40" s="29" t="s">
        <v>2</v>
      </c>
      <c r="C40" s="66"/>
      <c r="D40" s="67"/>
      <c r="E40" s="67"/>
      <c r="F40" s="68"/>
      <c r="G40" s="68"/>
      <c r="H40" s="68"/>
      <c r="I40" s="69"/>
      <c r="J40" s="70"/>
    </row>
    <row r="41" spans="1:10" ht="14.3" x14ac:dyDescent="0.25">
      <c r="A41" s="32" t="s">
        <v>31</v>
      </c>
      <c r="B41" s="35" t="s">
        <v>118</v>
      </c>
      <c r="C41" s="63">
        <f>+C40+C39+C38+C37+C36</f>
        <v>95323.75</v>
      </c>
      <c r="D41" s="64">
        <f t="shared" ref="D41:J41" si="5">+D40+D39+D38+D37+D36</f>
        <v>60473</v>
      </c>
      <c r="E41" s="64">
        <f t="shared" si="5"/>
        <v>628659.1</v>
      </c>
      <c r="F41" s="64">
        <f t="shared" si="5"/>
        <v>437473</v>
      </c>
      <c r="G41" s="64">
        <f t="shared" si="5"/>
        <v>678931.17</v>
      </c>
      <c r="H41" s="64">
        <f t="shared" si="5"/>
        <v>1006239.0900000001</v>
      </c>
      <c r="I41" s="64">
        <f t="shared" si="5"/>
        <v>782447.98</v>
      </c>
      <c r="J41" s="65">
        <f t="shared" si="5"/>
        <v>1085029.0900000001</v>
      </c>
    </row>
    <row r="42" spans="1:10" ht="14.3" x14ac:dyDescent="0.25">
      <c r="A42" s="30" t="s">
        <v>41</v>
      </c>
      <c r="B42" s="29" t="s">
        <v>40</v>
      </c>
      <c r="C42" s="71"/>
      <c r="D42" s="72"/>
      <c r="E42" s="72"/>
      <c r="F42" s="73"/>
      <c r="G42" s="73"/>
      <c r="H42" s="73"/>
      <c r="I42" s="74"/>
      <c r="J42" s="75"/>
    </row>
    <row r="43" spans="1:10" ht="14.3" x14ac:dyDescent="0.25">
      <c r="A43" s="30" t="s">
        <v>43</v>
      </c>
      <c r="B43" s="29" t="s">
        <v>42</v>
      </c>
      <c r="C43" s="71"/>
      <c r="D43" s="72"/>
      <c r="E43" s="72"/>
      <c r="F43" s="73"/>
      <c r="G43" s="73"/>
      <c r="H43" s="73"/>
      <c r="I43" s="74"/>
      <c r="J43" s="75"/>
    </row>
    <row r="44" spans="1:10" ht="14.3" x14ac:dyDescent="0.25">
      <c r="A44" s="30" t="s">
        <v>45</v>
      </c>
      <c r="B44" s="29" t="s">
        <v>44</v>
      </c>
      <c r="C44" s="71"/>
      <c r="D44" s="72"/>
      <c r="E44" s="72"/>
      <c r="F44" s="73"/>
      <c r="G44" s="73"/>
      <c r="H44" s="73"/>
      <c r="I44" s="74"/>
      <c r="J44" s="75"/>
    </row>
    <row r="45" spans="1:10" ht="14.3" x14ac:dyDescent="0.25">
      <c r="A45" s="30" t="s">
        <v>47</v>
      </c>
      <c r="B45" s="29" t="s">
        <v>46</v>
      </c>
      <c r="C45" s="76"/>
      <c r="D45" s="77"/>
      <c r="E45" s="77"/>
      <c r="F45" s="78"/>
      <c r="G45" s="78"/>
      <c r="H45" s="78"/>
      <c r="I45" s="79"/>
      <c r="J45" s="80"/>
    </row>
    <row r="46" spans="1:10" ht="14.3" x14ac:dyDescent="0.25">
      <c r="A46" s="32" t="s">
        <v>39</v>
      </c>
      <c r="B46" s="33" t="s">
        <v>117</v>
      </c>
      <c r="C46" s="63">
        <f>+C45+C44+C43+C42</f>
        <v>0</v>
      </c>
      <c r="D46" s="64">
        <f t="shared" ref="D46:J46" si="6">+D45+D44+D43+D42</f>
        <v>0</v>
      </c>
      <c r="E46" s="64">
        <f t="shared" si="6"/>
        <v>0</v>
      </c>
      <c r="F46" s="64">
        <f t="shared" si="6"/>
        <v>0</v>
      </c>
      <c r="G46" s="64">
        <f t="shared" si="6"/>
        <v>0</v>
      </c>
      <c r="H46" s="64">
        <f t="shared" si="6"/>
        <v>0</v>
      </c>
      <c r="I46" s="64">
        <f t="shared" si="6"/>
        <v>0</v>
      </c>
      <c r="J46" s="65">
        <f t="shared" si="6"/>
        <v>0</v>
      </c>
    </row>
    <row r="47" spans="1:10" ht="14.3" x14ac:dyDescent="0.25">
      <c r="A47" s="30" t="s">
        <v>50</v>
      </c>
      <c r="B47" s="29" t="s">
        <v>49</v>
      </c>
      <c r="C47" s="76"/>
      <c r="D47" s="77"/>
      <c r="E47" s="77"/>
      <c r="F47" s="78"/>
      <c r="G47" s="78"/>
      <c r="H47" s="78"/>
      <c r="I47" s="79"/>
      <c r="J47" s="80"/>
    </row>
    <row r="48" spans="1:10" ht="14.3" x14ac:dyDescent="0.25">
      <c r="A48" s="30" t="s">
        <v>52</v>
      </c>
      <c r="B48" s="29" t="s">
        <v>51</v>
      </c>
      <c r="C48" s="76"/>
      <c r="D48" s="77"/>
      <c r="E48" s="77"/>
      <c r="F48" s="78"/>
      <c r="G48" s="78"/>
      <c r="H48" s="78"/>
      <c r="I48" s="79"/>
      <c r="J48" s="80"/>
    </row>
    <row r="49" spans="1:10" ht="14.3" x14ac:dyDescent="0.25">
      <c r="A49" s="30" t="s">
        <v>54</v>
      </c>
      <c r="B49" s="29" t="s">
        <v>53</v>
      </c>
      <c r="C49" s="76"/>
      <c r="D49" s="77"/>
      <c r="E49" s="77"/>
      <c r="F49" s="78"/>
      <c r="G49" s="78"/>
      <c r="H49" s="78"/>
      <c r="I49" s="79"/>
      <c r="J49" s="80"/>
    </row>
    <row r="50" spans="1:10" ht="14.3" x14ac:dyDescent="0.25">
      <c r="A50" s="30" t="s">
        <v>56</v>
      </c>
      <c r="B50" s="29" t="s">
        <v>55</v>
      </c>
      <c r="C50" s="76"/>
      <c r="D50" s="77"/>
      <c r="E50" s="77"/>
      <c r="F50" s="78"/>
      <c r="G50" s="78"/>
      <c r="H50" s="78"/>
      <c r="I50" s="79"/>
      <c r="J50" s="80"/>
    </row>
    <row r="51" spans="1:10" ht="14.3" x14ac:dyDescent="0.25">
      <c r="A51" s="32" t="s">
        <v>48</v>
      </c>
      <c r="B51" s="35" t="s">
        <v>116</v>
      </c>
      <c r="C51" s="63">
        <f>+C50+C49+C48+C47</f>
        <v>0</v>
      </c>
      <c r="D51" s="64">
        <f t="shared" ref="D51:J51" si="7">+D50+D49+D48+D47</f>
        <v>0</v>
      </c>
      <c r="E51" s="64">
        <f t="shared" si="7"/>
        <v>0</v>
      </c>
      <c r="F51" s="64">
        <f t="shared" si="7"/>
        <v>0</v>
      </c>
      <c r="G51" s="64">
        <f t="shared" si="7"/>
        <v>0</v>
      </c>
      <c r="H51" s="64">
        <f t="shared" si="7"/>
        <v>0</v>
      </c>
      <c r="I51" s="64">
        <f t="shared" si="7"/>
        <v>0</v>
      </c>
      <c r="J51" s="65">
        <f t="shared" si="7"/>
        <v>0</v>
      </c>
    </row>
    <row r="52" spans="1:10" ht="14.3" x14ac:dyDescent="0.25">
      <c r="A52" s="30" t="s">
        <v>59</v>
      </c>
      <c r="B52" s="29" t="s">
        <v>58</v>
      </c>
      <c r="C52" s="76">
        <v>116407.53</v>
      </c>
      <c r="D52" s="77">
        <v>200807.68999999997</v>
      </c>
      <c r="E52" s="77">
        <v>222401.37000000002</v>
      </c>
      <c r="F52" s="78">
        <v>401615.37999999995</v>
      </c>
      <c r="G52" s="78">
        <v>440216.45</v>
      </c>
      <c r="H52" s="78">
        <v>602423.06999999995</v>
      </c>
      <c r="I52" s="79">
        <v>598275</v>
      </c>
      <c r="J52" s="80">
        <v>850999.99999999988</v>
      </c>
    </row>
    <row r="53" spans="1:10" ht="14.3" x14ac:dyDescent="0.25">
      <c r="A53" s="30" t="s">
        <v>61</v>
      </c>
      <c r="B53" s="29" t="s">
        <v>60</v>
      </c>
      <c r="C53" s="76"/>
      <c r="D53" s="77">
        <v>1402.5</v>
      </c>
      <c r="E53" s="77"/>
      <c r="F53" s="78">
        <v>2805</v>
      </c>
      <c r="G53" s="78"/>
      <c r="H53" s="78">
        <v>4207.5</v>
      </c>
      <c r="I53" s="79"/>
      <c r="J53" s="80">
        <v>5610</v>
      </c>
    </row>
    <row r="54" spans="1:10" thickBot="1" x14ac:dyDescent="0.3">
      <c r="A54" s="32" t="s">
        <v>57</v>
      </c>
      <c r="B54" s="33" t="s">
        <v>115</v>
      </c>
      <c r="C54" s="63">
        <f>+C53+C52</f>
        <v>116407.53</v>
      </c>
      <c r="D54" s="64">
        <f t="shared" ref="D54:J54" si="8">+D53+D52</f>
        <v>202210.18999999997</v>
      </c>
      <c r="E54" s="64">
        <f t="shared" si="8"/>
        <v>222401.37000000002</v>
      </c>
      <c r="F54" s="64">
        <f t="shared" si="8"/>
        <v>404420.37999999995</v>
      </c>
      <c r="G54" s="64">
        <f t="shared" si="8"/>
        <v>440216.45</v>
      </c>
      <c r="H54" s="64">
        <f t="shared" si="8"/>
        <v>606630.56999999995</v>
      </c>
      <c r="I54" s="64">
        <f t="shared" si="8"/>
        <v>598275</v>
      </c>
      <c r="J54" s="65">
        <f t="shared" si="8"/>
        <v>856609.99999999988</v>
      </c>
    </row>
    <row r="55" spans="1:10" ht="17.850000000000001" thickTop="1" thickBot="1" x14ac:dyDescent="0.3">
      <c r="A55" s="37" t="s">
        <v>121</v>
      </c>
      <c r="B55" s="38" t="s">
        <v>144</v>
      </c>
      <c r="C55" s="81"/>
      <c r="D55" s="82">
        <v>0</v>
      </c>
      <c r="E55" s="82"/>
      <c r="F55" s="82">
        <v>0</v>
      </c>
      <c r="G55" s="83"/>
      <c r="H55" s="83">
        <v>0</v>
      </c>
      <c r="I55" s="83"/>
      <c r="J55" s="84">
        <v>0</v>
      </c>
    </row>
    <row r="56" spans="1:10" s="24" customFormat="1" ht="15.7" thickTop="1" thickBot="1" x14ac:dyDescent="0.3">
      <c r="A56" s="209" t="s">
        <v>155</v>
      </c>
      <c r="B56" s="210"/>
      <c r="C56" s="85">
        <f>+C55+C54+C51+C46+C41+C35+C29+C25</f>
        <v>614495.5</v>
      </c>
      <c r="D56" s="86">
        <f t="shared" ref="D56:J56" si="9">D55+D54+D51+D46+D41+D35+D29+D25</f>
        <v>773158.44</v>
      </c>
      <c r="E56" s="86">
        <f t="shared" si="9"/>
        <v>2057174.3</v>
      </c>
      <c r="F56" s="86">
        <f t="shared" si="9"/>
        <v>2128243.88</v>
      </c>
      <c r="G56" s="86">
        <f t="shared" si="9"/>
        <v>3135429.83</v>
      </c>
      <c r="H56" s="86">
        <f t="shared" si="9"/>
        <v>3555095.41</v>
      </c>
      <c r="I56" s="86">
        <f t="shared" si="9"/>
        <v>4401084.2</v>
      </c>
      <c r="J56" s="87">
        <f t="shared" si="9"/>
        <v>4556840.09</v>
      </c>
    </row>
    <row r="57" spans="1:10" ht="15.7" thickTop="1" thickBot="1" x14ac:dyDescent="0.3">
      <c r="A57" s="193" t="s">
        <v>160</v>
      </c>
      <c r="B57" s="194"/>
      <c r="C57" s="2"/>
      <c r="D57" s="88">
        <v>0</v>
      </c>
      <c r="E57" s="3"/>
      <c r="F57" s="88">
        <v>0</v>
      </c>
      <c r="G57" s="3"/>
      <c r="H57" s="88">
        <v>0</v>
      </c>
      <c r="I57" s="3"/>
      <c r="J57" s="90">
        <v>0</v>
      </c>
    </row>
    <row r="58" spans="1:10" ht="15.7" thickTop="1" thickBot="1" x14ac:dyDescent="0.3">
      <c r="A58" s="209" t="s">
        <v>133</v>
      </c>
      <c r="B58" s="210"/>
      <c r="C58" s="85">
        <f>+C56+C14</f>
        <v>784947.73</v>
      </c>
      <c r="D58" s="86">
        <f>+D56+D14</f>
        <v>1699421.2999999998</v>
      </c>
      <c r="E58" s="86">
        <f>+E56+C14</f>
        <v>2227626.5300000003</v>
      </c>
      <c r="F58" s="86">
        <f>+F56+D14</f>
        <v>3054506.7399999998</v>
      </c>
      <c r="G58" s="86">
        <f>+G56+C14</f>
        <v>3305882.06</v>
      </c>
      <c r="H58" s="86">
        <f>+H56+D14</f>
        <v>4481358.2700000005</v>
      </c>
      <c r="I58" s="86">
        <f>+I56+C14</f>
        <v>4571536.4300000006</v>
      </c>
      <c r="J58" s="87">
        <f>+J56+D14</f>
        <v>5483102.9500000002</v>
      </c>
    </row>
    <row r="59" spans="1:10" ht="15.7" thickTop="1" thickBot="1" x14ac:dyDescent="0.3">
      <c r="A59" s="193" t="s">
        <v>161</v>
      </c>
      <c r="B59" s="194"/>
      <c r="C59" s="2"/>
      <c r="D59" s="89">
        <f>+D57+$D15</f>
        <v>0</v>
      </c>
      <c r="E59" s="3"/>
      <c r="F59" s="89">
        <f>+F57+$D15</f>
        <v>0</v>
      </c>
      <c r="G59" s="3"/>
      <c r="H59" s="89">
        <f>+H57+$D15</f>
        <v>0</v>
      </c>
      <c r="I59" s="3"/>
      <c r="J59" s="89">
        <f>+J57+$D15</f>
        <v>0</v>
      </c>
    </row>
    <row r="60" spans="1:10" ht="18.899999999999999" customHeight="1" thickTop="1" thickBot="1" x14ac:dyDescent="0.3">
      <c r="A60" s="6"/>
      <c r="B60" s="40"/>
      <c r="C60" s="39"/>
      <c r="D60" s="39"/>
      <c r="E60" s="39"/>
      <c r="F60" s="39"/>
      <c r="G60" s="39"/>
      <c r="H60" s="39"/>
      <c r="I60" s="39"/>
      <c r="J60" s="39"/>
    </row>
    <row r="61" spans="1:10" ht="21.05" customHeight="1" thickTop="1" thickBot="1" x14ac:dyDescent="0.3">
      <c r="A61" s="199" t="s">
        <v>130</v>
      </c>
      <c r="B61" s="206" t="s">
        <v>131</v>
      </c>
      <c r="C61" s="204" t="s">
        <v>122</v>
      </c>
      <c r="D61" s="204"/>
      <c r="E61" s="204"/>
      <c r="F61" s="204"/>
      <c r="G61" s="204"/>
      <c r="H61" s="204"/>
      <c r="I61" s="204"/>
      <c r="J61" s="205"/>
    </row>
    <row r="62" spans="1:10" ht="33" customHeight="1" thickTop="1" x14ac:dyDescent="0.25">
      <c r="A62" s="200"/>
      <c r="B62" s="207"/>
      <c r="C62" s="197" t="s">
        <v>177</v>
      </c>
      <c r="D62" s="198"/>
      <c r="E62" s="189" t="s">
        <v>178</v>
      </c>
      <c r="F62" s="190"/>
      <c r="G62" s="191" t="s">
        <v>179</v>
      </c>
      <c r="H62" s="190"/>
      <c r="I62" s="191" t="s">
        <v>180</v>
      </c>
      <c r="J62" s="192"/>
    </row>
    <row r="63" spans="1:10" ht="37.450000000000003" customHeight="1" thickBot="1" x14ac:dyDescent="0.3">
      <c r="A63" s="201"/>
      <c r="B63" s="208"/>
      <c r="C63" s="16" t="s">
        <v>143</v>
      </c>
      <c r="D63" s="15" t="s">
        <v>156</v>
      </c>
      <c r="E63" s="16" t="s">
        <v>143</v>
      </c>
      <c r="F63" s="15" t="s">
        <v>156</v>
      </c>
      <c r="G63" s="16" t="s">
        <v>143</v>
      </c>
      <c r="H63" s="15" t="s">
        <v>156</v>
      </c>
      <c r="I63" s="16" t="s">
        <v>143</v>
      </c>
      <c r="J63" s="17" t="s">
        <v>4</v>
      </c>
    </row>
    <row r="64" spans="1:10" thickTop="1" x14ac:dyDescent="0.25">
      <c r="A64" s="30" t="s">
        <v>64</v>
      </c>
      <c r="B64" s="29" t="s">
        <v>63</v>
      </c>
      <c r="C64" s="91">
        <v>369494.45999999996</v>
      </c>
      <c r="D64" s="92">
        <v>431176.01</v>
      </c>
      <c r="E64" s="92">
        <v>696877.47</v>
      </c>
      <c r="F64" s="92">
        <v>857486.25</v>
      </c>
      <c r="G64" s="92">
        <v>1258039.08</v>
      </c>
      <c r="H64" s="92">
        <v>1694166.6600000001</v>
      </c>
      <c r="I64" s="92">
        <v>1681155.7300000002</v>
      </c>
      <c r="J64" s="93">
        <v>2257786.15</v>
      </c>
    </row>
    <row r="65" spans="1:10" ht="14.3" x14ac:dyDescent="0.25">
      <c r="A65" s="30" t="s">
        <v>66</v>
      </c>
      <c r="B65" s="29" t="s">
        <v>65</v>
      </c>
      <c r="C65" s="94">
        <v>20901.099999999999</v>
      </c>
      <c r="D65" s="95">
        <v>30764.22</v>
      </c>
      <c r="E65" s="95">
        <v>42634.390000000007</v>
      </c>
      <c r="F65" s="95">
        <v>75528.44</v>
      </c>
      <c r="G65" s="95">
        <v>81544.850000000006</v>
      </c>
      <c r="H65" s="95">
        <v>120292.66</v>
      </c>
      <c r="I65" s="95">
        <v>120929.29000000001</v>
      </c>
      <c r="J65" s="96">
        <v>171089.34</v>
      </c>
    </row>
    <row r="66" spans="1:10" ht="14.3" x14ac:dyDescent="0.25">
      <c r="A66" s="30" t="s">
        <v>68</v>
      </c>
      <c r="B66" s="29" t="s">
        <v>67</v>
      </c>
      <c r="C66" s="97">
        <v>86276.900000000009</v>
      </c>
      <c r="D66" s="98">
        <v>141925.11000000002</v>
      </c>
      <c r="E66" s="98">
        <v>229120.01</v>
      </c>
      <c r="F66" s="98">
        <v>321725.22000000003</v>
      </c>
      <c r="G66" s="98">
        <v>338680.44</v>
      </c>
      <c r="H66" s="98">
        <v>507150.33000000007</v>
      </c>
      <c r="I66" s="98">
        <v>483834.24999999994</v>
      </c>
      <c r="J66" s="99">
        <v>656075.34000000008</v>
      </c>
    </row>
    <row r="67" spans="1:10" ht="14.3" x14ac:dyDescent="0.25">
      <c r="A67" s="30" t="s">
        <v>69</v>
      </c>
      <c r="B67" s="29" t="s">
        <v>14</v>
      </c>
      <c r="C67" s="94"/>
      <c r="D67" s="95"/>
      <c r="E67" s="95"/>
      <c r="F67" s="95"/>
      <c r="G67" s="95"/>
      <c r="H67" s="95"/>
      <c r="I67" s="95"/>
      <c r="J67" s="96"/>
    </row>
    <row r="68" spans="1:10" ht="14.3" x14ac:dyDescent="0.25">
      <c r="A68" s="30" t="s">
        <v>71</v>
      </c>
      <c r="B68" s="29" t="s">
        <v>70</v>
      </c>
      <c r="C68" s="94"/>
      <c r="D68" s="95"/>
      <c r="E68" s="95"/>
      <c r="F68" s="95"/>
      <c r="G68" s="95"/>
      <c r="H68" s="95"/>
      <c r="I68" s="95"/>
      <c r="J68" s="96"/>
    </row>
    <row r="69" spans="1:10" ht="14.3" x14ac:dyDescent="0.25">
      <c r="A69" s="30" t="s">
        <v>72</v>
      </c>
      <c r="B69" s="29" t="s">
        <v>12</v>
      </c>
      <c r="C69" s="97"/>
      <c r="D69" s="98"/>
      <c r="E69" s="98"/>
      <c r="F69" s="98"/>
      <c r="G69" s="98"/>
      <c r="H69" s="98"/>
      <c r="I69" s="98"/>
      <c r="J69" s="99"/>
    </row>
    <row r="70" spans="1:10" ht="14.3" x14ac:dyDescent="0.25">
      <c r="A70" s="30" t="s">
        <v>74</v>
      </c>
      <c r="B70" s="29" t="s">
        <v>73</v>
      </c>
      <c r="C70" s="97"/>
      <c r="D70" s="98"/>
      <c r="E70" s="98"/>
      <c r="F70" s="98"/>
      <c r="G70" s="98"/>
      <c r="H70" s="98"/>
      <c r="I70" s="98"/>
      <c r="J70" s="99"/>
    </row>
    <row r="71" spans="1:10" ht="14.3" x14ac:dyDescent="0.25">
      <c r="A71" s="30" t="s">
        <v>76</v>
      </c>
      <c r="B71" s="29" t="s">
        <v>75</v>
      </c>
      <c r="C71" s="94"/>
      <c r="D71" s="95"/>
      <c r="E71" s="95"/>
      <c r="F71" s="95"/>
      <c r="G71" s="95"/>
      <c r="H71" s="95"/>
      <c r="I71" s="95"/>
      <c r="J71" s="96"/>
    </row>
    <row r="72" spans="1:10" ht="14.3" x14ac:dyDescent="0.25">
      <c r="A72" s="30" t="s">
        <v>78</v>
      </c>
      <c r="B72" s="29" t="s">
        <v>77</v>
      </c>
      <c r="C72" s="94"/>
      <c r="D72" s="95"/>
      <c r="E72" s="95"/>
      <c r="F72" s="95"/>
      <c r="G72" s="95"/>
      <c r="H72" s="95"/>
      <c r="I72" s="95"/>
      <c r="J72" s="96"/>
    </row>
    <row r="73" spans="1:10" ht="14.3" x14ac:dyDescent="0.25">
      <c r="A73" s="30" t="s">
        <v>80</v>
      </c>
      <c r="B73" s="29" t="s">
        <v>79</v>
      </c>
      <c r="C73" s="94">
        <v>11882.900000000001</v>
      </c>
      <c r="D73" s="95">
        <v>0</v>
      </c>
      <c r="E73" s="95">
        <v>15875.320000000002</v>
      </c>
      <c r="F73" s="95">
        <v>15000</v>
      </c>
      <c r="G73" s="95">
        <v>27615.22</v>
      </c>
      <c r="H73" s="95">
        <v>40850</v>
      </c>
      <c r="I73" s="95">
        <v>27615.22</v>
      </c>
      <c r="J73" s="96">
        <v>40850</v>
      </c>
    </row>
    <row r="74" spans="1:10" ht="14.3" x14ac:dyDescent="0.25">
      <c r="A74" s="32" t="s">
        <v>62</v>
      </c>
      <c r="B74" s="35" t="s">
        <v>127</v>
      </c>
      <c r="C74" s="100">
        <f>SUM(C64:C73)</f>
        <v>488555.36</v>
      </c>
      <c r="D74" s="101">
        <f t="shared" ref="D74:J74" si="10">SUM(D64:D73)</f>
        <v>603865.34</v>
      </c>
      <c r="E74" s="101">
        <f t="shared" si="10"/>
        <v>984507.19</v>
      </c>
      <c r="F74" s="101">
        <f t="shared" si="10"/>
        <v>1269739.9099999999</v>
      </c>
      <c r="G74" s="101">
        <f t="shared" si="10"/>
        <v>1705879.59</v>
      </c>
      <c r="H74" s="101">
        <f t="shared" si="10"/>
        <v>2362459.6500000004</v>
      </c>
      <c r="I74" s="101">
        <f t="shared" si="10"/>
        <v>2313534.4900000002</v>
      </c>
      <c r="J74" s="102">
        <f t="shared" si="10"/>
        <v>3125800.83</v>
      </c>
    </row>
    <row r="75" spans="1:10" ht="14.3" x14ac:dyDescent="0.25">
      <c r="A75" s="30" t="s">
        <v>83</v>
      </c>
      <c r="B75" s="29" t="s">
        <v>82</v>
      </c>
      <c r="C75" s="103"/>
      <c r="D75" s="104"/>
      <c r="E75" s="95"/>
      <c r="F75" s="95"/>
      <c r="G75" s="95"/>
      <c r="H75" s="95"/>
      <c r="I75" s="95"/>
      <c r="J75" s="96"/>
    </row>
    <row r="76" spans="1:10" ht="14.3" x14ac:dyDescent="0.25">
      <c r="A76" s="30" t="s">
        <v>85</v>
      </c>
      <c r="B76" s="29" t="s">
        <v>84</v>
      </c>
      <c r="C76" s="97">
        <v>111137.68000000001</v>
      </c>
      <c r="D76" s="98">
        <v>147271.74</v>
      </c>
      <c r="E76" s="98">
        <v>163654.15</v>
      </c>
      <c r="F76" s="98">
        <v>267271.74</v>
      </c>
      <c r="G76" s="98">
        <v>516846.79000000004</v>
      </c>
      <c r="H76" s="98">
        <v>535271.74</v>
      </c>
      <c r="I76" s="98">
        <v>867205.72</v>
      </c>
      <c r="J76" s="99">
        <v>665271.74</v>
      </c>
    </row>
    <row r="77" spans="1:10" ht="14.3" x14ac:dyDescent="0.25">
      <c r="A77" s="30" t="s">
        <v>86</v>
      </c>
      <c r="B77" s="29" t="s">
        <v>0</v>
      </c>
      <c r="C77" s="94"/>
      <c r="D77" s="95">
        <v>0</v>
      </c>
      <c r="E77" s="95"/>
      <c r="F77" s="95">
        <v>0</v>
      </c>
      <c r="G77" s="95">
        <v>18000</v>
      </c>
      <c r="H77" s="95">
        <v>91763.199999999997</v>
      </c>
      <c r="I77" s="95">
        <v>18000</v>
      </c>
      <c r="J77" s="96">
        <v>91763.199999999997</v>
      </c>
    </row>
    <row r="78" spans="1:10" ht="14.3" x14ac:dyDescent="0.25">
      <c r="A78" s="30" t="s">
        <v>87</v>
      </c>
      <c r="B78" s="29" t="s">
        <v>1</v>
      </c>
      <c r="C78" s="94"/>
      <c r="D78" s="95">
        <v>0</v>
      </c>
      <c r="E78" s="95">
        <v>150000</v>
      </c>
      <c r="F78" s="95">
        <v>50000</v>
      </c>
      <c r="G78" s="95">
        <v>150000</v>
      </c>
      <c r="H78" s="95">
        <v>100000</v>
      </c>
      <c r="I78" s="95">
        <v>150000</v>
      </c>
      <c r="J78" s="96">
        <v>150000</v>
      </c>
    </row>
    <row r="79" spans="1:10" ht="14.3" x14ac:dyDescent="0.25">
      <c r="A79" s="30" t="s">
        <v>89</v>
      </c>
      <c r="B79" s="29" t="s">
        <v>88</v>
      </c>
      <c r="C79" s="105"/>
      <c r="D79" s="106">
        <v>0</v>
      </c>
      <c r="E79" s="106">
        <v>14326.01</v>
      </c>
      <c r="F79" s="106">
        <v>42169.3</v>
      </c>
      <c r="G79" s="106">
        <v>25902.86</v>
      </c>
      <c r="H79" s="106">
        <v>42169.3</v>
      </c>
      <c r="I79" s="106">
        <v>25902.86</v>
      </c>
      <c r="J79" s="107">
        <v>42169.3</v>
      </c>
    </row>
    <row r="80" spans="1:10" ht="14.3" x14ac:dyDescent="0.25">
      <c r="A80" s="32" t="s">
        <v>81</v>
      </c>
      <c r="B80" s="35" t="s">
        <v>126</v>
      </c>
      <c r="C80" s="100">
        <f>SUM(C75:C79)</f>
        <v>111137.68000000001</v>
      </c>
      <c r="D80" s="101">
        <f t="shared" ref="D80:J80" si="11">SUM(D75:D79)</f>
        <v>147271.74</v>
      </c>
      <c r="E80" s="101">
        <f t="shared" si="11"/>
        <v>327980.16000000003</v>
      </c>
      <c r="F80" s="101">
        <f t="shared" si="11"/>
        <v>359441.04</v>
      </c>
      <c r="G80" s="101">
        <f t="shared" si="11"/>
        <v>710749.65</v>
      </c>
      <c r="H80" s="101">
        <f t="shared" si="11"/>
        <v>769204.24</v>
      </c>
      <c r="I80" s="101">
        <f t="shared" si="11"/>
        <v>1061108.58</v>
      </c>
      <c r="J80" s="102">
        <f t="shared" si="11"/>
        <v>949204.24</v>
      </c>
    </row>
    <row r="81" spans="1:10" ht="14.3" x14ac:dyDescent="0.25">
      <c r="A81" s="30" t="s">
        <v>92</v>
      </c>
      <c r="B81" s="29" t="s">
        <v>91</v>
      </c>
      <c r="C81" s="108"/>
      <c r="D81" s="109"/>
      <c r="E81" s="109"/>
      <c r="F81" s="109"/>
      <c r="G81" s="109"/>
      <c r="H81" s="109"/>
      <c r="I81" s="109"/>
      <c r="J81" s="110"/>
    </row>
    <row r="82" spans="1:10" ht="14.3" x14ac:dyDescent="0.25">
      <c r="A82" s="30" t="s">
        <v>94</v>
      </c>
      <c r="B82" s="29" t="s">
        <v>93</v>
      </c>
      <c r="C82" s="108"/>
      <c r="D82" s="109"/>
      <c r="E82" s="109"/>
      <c r="F82" s="109"/>
      <c r="G82" s="109"/>
      <c r="H82" s="109"/>
      <c r="I82" s="109"/>
      <c r="J82" s="110"/>
    </row>
    <row r="83" spans="1:10" ht="14.3" x14ac:dyDescent="0.25">
      <c r="A83" s="30" t="s">
        <v>96</v>
      </c>
      <c r="B83" s="29" t="s">
        <v>95</v>
      </c>
      <c r="C83" s="108"/>
      <c r="D83" s="109"/>
      <c r="E83" s="109"/>
      <c r="F83" s="109"/>
      <c r="G83" s="109"/>
      <c r="H83" s="109"/>
      <c r="I83" s="109"/>
      <c r="J83" s="110"/>
    </row>
    <row r="84" spans="1:10" ht="14.3" x14ac:dyDescent="0.25">
      <c r="A84" s="30" t="s">
        <v>98</v>
      </c>
      <c r="B84" s="29" t="s">
        <v>97</v>
      </c>
      <c r="C84" s="94"/>
      <c r="D84" s="95"/>
      <c r="E84" s="95"/>
      <c r="F84" s="95"/>
      <c r="G84" s="95"/>
      <c r="H84" s="95"/>
      <c r="I84" s="95"/>
      <c r="J84" s="96"/>
    </row>
    <row r="85" spans="1:10" ht="14.3" x14ac:dyDescent="0.25">
      <c r="A85" s="32" t="s">
        <v>90</v>
      </c>
      <c r="B85" s="35" t="s">
        <v>125</v>
      </c>
      <c r="C85" s="100">
        <f>SUM(C81:C84)</f>
        <v>0</v>
      </c>
      <c r="D85" s="111">
        <f t="shared" ref="D85:J85" si="12">SUM(D81:D84)</f>
        <v>0</v>
      </c>
      <c r="E85" s="111">
        <f t="shared" si="12"/>
        <v>0</v>
      </c>
      <c r="F85" s="111">
        <f t="shared" si="12"/>
        <v>0</v>
      </c>
      <c r="G85" s="111">
        <f t="shared" si="12"/>
        <v>0</v>
      </c>
      <c r="H85" s="111">
        <f t="shared" si="12"/>
        <v>0</v>
      </c>
      <c r="I85" s="111">
        <f t="shared" si="12"/>
        <v>0</v>
      </c>
      <c r="J85" s="112">
        <f t="shared" si="12"/>
        <v>0</v>
      </c>
    </row>
    <row r="86" spans="1:10" ht="14.3" x14ac:dyDescent="0.25">
      <c r="A86" s="30" t="s">
        <v>101</v>
      </c>
      <c r="B86" s="29" t="s">
        <v>100</v>
      </c>
      <c r="C86" s="108"/>
      <c r="D86" s="109"/>
      <c r="E86" s="109"/>
      <c r="F86" s="109"/>
      <c r="G86" s="109"/>
      <c r="H86" s="109"/>
      <c r="I86" s="109"/>
      <c r="J86" s="110"/>
    </row>
    <row r="87" spans="1:10" ht="14.3" x14ac:dyDescent="0.25">
      <c r="A87" s="30" t="s">
        <v>103</v>
      </c>
      <c r="B87" s="29" t="s">
        <v>102</v>
      </c>
      <c r="C87" s="108"/>
      <c r="D87" s="109"/>
      <c r="E87" s="109"/>
      <c r="F87" s="109"/>
      <c r="G87" s="109"/>
      <c r="H87" s="109"/>
      <c r="I87" s="109"/>
      <c r="J87" s="110"/>
    </row>
    <row r="88" spans="1:10" ht="14.3" x14ac:dyDescent="0.25">
      <c r="A88" s="30" t="s">
        <v>105</v>
      </c>
      <c r="B88" s="29" t="s">
        <v>104</v>
      </c>
      <c r="C88" s="108"/>
      <c r="D88" s="109"/>
      <c r="E88" s="109"/>
      <c r="F88" s="109"/>
      <c r="G88" s="109"/>
      <c r="H88" s="109"/>
      <c r="I88" s="109"/>
      <c r="J88" s="110"/>
    </row>
    <row r="89" spans="1:10" ht="14.3" x14ac:dyDescent="0.25">
      <c r="A89" s="30" t="s">
        <v>107</v>
      </c>
      <c r="B89" s="29" t="s">
        <v>106</v>
      </c>
      <c r="C89" s="108"/>
      <c r="D89" s="109"/>
      <c r="E89" s="109"/>
      <c r="F89" s="109"/>
      <c r="G89" s="109"/>
      <c r="H89" s="109"/>
      <c r="I89" s="109"/>
      <c r="J89" s="110"/>
    </row>
    <row r="90" spans="1:10" ht="14.3" x14ac:dyDescent="0.25">
      <c r="A90" s="30" t="s">
        <v>109</v>
      </c>
      <c r="B90" s="29" t="s">
        <v>108</v>
      </c>
      <c r="C90" s="108"/>
      <c r="D90" s="109"/>
      <c r="E90" s="109"/>
      <c r="F90" s="109"/>
      <c r="G90" s="109"/>
      <c r="H90" s="109"/>
      <c r="I90" s="109"/>
      <c r="J90" s="110"/>
    </row>
    <row r="91" spans="1:10" ht="14.3" x14ac:dyDescent="0.25">
      <c r="A91" s="32" t="s">
        <v>99</v>
      </c>
      <c r="B91" s="35" t="s">
        <v>124</v>
      </c>
      <c r="C91" s="113">
        <f>SUM(C86:C90)</f>
        <v>0</v>
      </c>
      <c r="D91" s="111">
        <f t="shared" ref="D91:J91" si="13">SUM(D86:D90)</f>
        <v>0</v>
      </c>
      <c r="E91" s="111">
        <f t="shared" si="13"/>
        <v>0</v>
      </c>
      <c r="F91" s="111">
        <f t="shared" si="13"/>
        <v>0</v>
      </c>
      <c r="G91" s="111">
        <f t="shared" si="13"/>
        <v>0</v>
      </c>
      <c r="H91" s="111">
        <f t="shared" si="13"/>
        <v>0</v>
      </c>
      <c r="I91" s="111">
        <f t="shared" si="13"/>
        <v>0</v>
      </c>
      <c r="J91" s="112">
        <f t="shared" si="13"/>
        <v>0</v>
      </c>
    </row>
    <row r="92" spans="1:10" ht="28.55" x14ac:dyDescent="0.25">
      <c r="A92" s="32" t="s">
        <v>168</v>
      </c>
      <c r="B92" s="41" t="s">
        <v>128</v>
      </c>
      <c r="C92" s="114"/>
      <c r="D92" s="115"/>
      <c r="E92" s="115"/>
      <c r="F92" s="115"/>
      <c r="G92" s="115"/>
      <c r="H92" s="115"/>
      <c r="I92" s="115"/>
      <c r="J92" s="116"/>
    </row>
    <row r="93" spans="1:10" ht="14.3" x14ac:dyDescent="0.25">
      <c r="A93" s="30" t="s">
        <v>112</v>
      </c>
      <c r="B93" s="29" t="s">
        <v>111</v>
      </c>
      <c r="C93" s="108">
        <v>95100.900000000009</v>
      </c>
      <c r="D93" s="109">
        <v>200807.68999999997</v>
      </c>
      <c r="E93" s="109">
        <v>193684.21</v>
      </c>
      <c r="F93" s="109">
        <v>401615.37999999995</v>
      </c>
      <c r="G93" s="109">
        <v>416117.58999999997</v>
      </c>
      <c r="H93" s="109">
        <v>602423.06999999995</v>
      </c>
      <c r="I93" s="109">
        <v>598275</v>
      </c>
      <c r="J93" s="110">
        <v>850999.99999999988</v>
      </c>
    </row>
    <row r="94" spans="1:10" ht="14.3" x14ac:dyDescent="0.25">
      <c r="A94" s="30" t="s">
        <v>114</v>
      </c>
      <c r="B94" s="29" t="s">
        <v>113</v>
      </c>
      <c r="C94" s="108"/>
      <c r="D94" s="109">
        <v>1250</v>
      </c>
      <c r="E94" s="109"/>
      <c r="F94" s="109">
        <v>2500</v>
      </c>
      <c r="G94" s="109"/>
      <c r="H94" s="109">
        <v>3750</v>
      </c>
      <c r="I94" s="109"/>
      <c r="J94" s="110">
        <v>5000</v>
      </c>
    </row>
    <row r="95" spans="1:10" thickBot="1" x14ac:dyDescent="0.3">
      <c r="A95" s="32" t="s">
        <v>110</v>
      </c>
      <c r="B95" s="35" t="s">
        <v>123</v>
      </c>
      <c r="C95" s="117">
        <f>+C93+C94</f>
        <v>95100.900000000009</v>
      </c>
      <c r="D95" s="118">
        <f t="shared" ref="D95:J95" si="14">+D93+D94</f>
        <v>202057.68999999997</v>
      </c>
      <c r="E95" s="118">
        <f t="shared" si="14"/>
        <v>193684.21</v>
      </c>
      <c r="F95" s="118">
        <f t="shared" si="14"/>
        <v>404115.37999999995</v>
      </c>
      <c r="G95" s="118">
        <f t="shared" si="14"/>
        <v>416117.58999999997</v>
      </c>
      <c r="H95" s="118">
        <f t="shared" si="14"/>
        <v>606173.06999999995</v>
      </c>
      <c r="I95" s="118">
        <f t="shared" si="14"/>
        <v>598275</v>
      </c>
      <c r="J95" s="119">
        <f t="shared" si="14"/>
        <v>855999.99999999988</v>
      </c>
    </row>
    <row r="96" spans="1:10" ht="17.850000000000001" thickTop="1" thickBot="1" x14ac:dyDescent="0.3">
      <c r="A96" s="42" t="s">
        <v>137</v>
      </c>
      <c r="B96" s="38" t="s">
        <v>144</v>
      </c>
      <c r="C96" s="120"/>
      <c r="D96" s="121">
        <v>0</v>
      </c>
      <c r="E96" s="121"/>
      <c r="F96" s="121">
        <v>0</v>
      </c>
      <c r="G96" s="121"/>
      <c r="H96" s="121">
        <v>0</v>
      </c>
      <c r="I96" s="121"/>
      <c r="J96" s="122">
        <v>0</v>
      </c>
    </row>
    <row r="97" spans="1:10" ht="15.7" thickTop="1" thickBot="1" x14ac:dyDescent="0.3">
      <c r="A97" s="193" t="s">
        <v>132</v>
      </c>
      <c r="B97" s="194"/>
      <c r="C97" s="123">
        <f>+C96+C95+C92+C91+C85+C80+C74</f>
        <v>694793.94</v>
      </c>
      <c r="D97" s="124">
        <f t="shared" ref="D97:J97" si="15">+D96+D95+D92+D91+D85+D80+D74</f>
        <v>953194.7699999999</v>
      </c>
      <c r="E97" s="124">
        <f t="shared" si="15"/>
        <v>1506171.56</v>
      </c>
      <c r="F97" s="124">
        <f t="shared" si="15"/>
        <v>2033296.3299999998</v>
      </c>
      <c r="G97" s="124">
        <f t="shared" si="15"/>
        <v>2832746.83</v>
      </c>
      <c r="H97" s="124">
        <f t="shared" si="15"/>
        <v>3737836.9600000004</v>
      </c>
      <c r="I97" s="124">
        <f t="shared" si="15"/>
        <v>3972918.0700000003</v>
      </c>
      <c r="J97" s="125">
        <f t="shared" si="15"/>
        <v>4931005.07</v>
      </c>
    </row>
    <row r="98" spans="1:10" ht="15.7" thickTop="1" thickBot="1" x14ac:dyDescent="0.3">
      <c r="A98" s="193" t="s">
        <v>162</v>
      </c>
      <c r="B98" s="194"/>
      <c r="C98" s="2"/>
      <c r="D98" s="88">
        <v>0</v>
      </c>
      <c r="E98" s="3"/>
      <c r="F98" s="88">
        <v>0</v>
      </c>
      <c r="G98" s="3"/>
      <c r="H98" s="88">
        <v>0</v>
      </c>
      <c r="I98" s="3"/>
      <c r="J98" s="90">
        <v>0</v>
      </c>
    </row>
    <row r="99" spans="1:10" ht="15.7" thickTop="1" thickBot="1" x14ac:dyDescent="0.3">
      <c r="A99" s="18"/>
      <c r="B99" s="43"/>
      <c r="C99" s="44"/>
      <c r="D99" s="44"/>
      <c r="E99" s="44"/>
      <c r="F99" s="44"/>
      <c r="G99" s="44"/>
      <c r="H99" s="44"/>
      <c r="I99" s="44"/>
      <c r="J99" s="45"/>
    </row>
    <row r="100" spans="1:10" ht="15.7" thickTop="1" thickBot="1" x14ac:dyDescent="0.3">
      <c r="A100" s="46"/>
      <c r="B100" s="47" t="s">
        <v>129</v>
      </c>
      <c r="C100" s="124">
        <f>+C58-C97</f>
        <v>90153.790000000037</v>
      </c>
      <c r="D100" s="124">
        <f t="shared" ref="D100:J100" si="16">+D58-D97</f>
        <v>746226.52999999991</v>
      </c>
      <c r="E100" s="124">
        <f t="shared" si="16"/>
        <v>721454.9700000002</v>
      </c>
      <c r="F100" s="124">
        <f t="shared" si="16"/>
        <v>1021210.4099999999</v>
      </c>
      <c r="G100" s="124">
        <f t="shared" si="16"/>
        <v>473135.23</v>
      </c>
      <c r="H100" s="124">
        <f t="shared" si="16"/>
        <v>743521.31</v>
      </c>
      <c r="I100" s="124">
        <f t="shared" si="16"/>
        <v>598618.36000000034</v>
      </c>
      <c r="J100" s="125">
        <f t="shared" si="16"/>
        <v>552097.87999999989</v>
      </c>
    </row>
    <row r="101" spans="1:10" s="24" customFormat="1" ht="15.7" thickTop="1" thickBot="1" x14ac:dyDescent="0.3">
      <c r="A101" s="46"/>
      <c r="B101" s="47" t="s">
        <v>163</v>
      </c>
      <c r="C101" s="4"/>
      <c r="D101" s="128">
        <f>+D59-D98</f>
        <v>0</v>
      </c>
      <c r="E101" s="5"/>
      <c r="F101" s="128">
        <f>+F59-F98</f>
        <v>0</v>
      </c>
      <c r="G101" s="5"/>
      <c r="H101" s="128">
        <f>+H59-H98</f>
        <v>0</v>
      </c>
      <c r="I101" s="5"/>
      <c r="J101" s="126">
        <f>+J59-J98</f>
        <v>0</v>
      </c>
    </row>
    <row r="102" spans="1:10" s="24" customFormat="1" ht="15.7" thickTop="1" thickBot="1" x14ac:dyDescent="0.3">
      <c r="A102" s="48"/>
      <c r="B102" s="47" t="s">
        <v>134</v>
      </c>
      <c r="C102" s="124">
        <v>0</v>
      </c>
      <c r="D102" s="124">
        <f t="shared" ref="D102:J102" si="17">IF(D100&lt;0,-D100,0)</f>
        <v>0</v>
      </c>
      <c r="E102" s="124">
        <v>0</v>
      </c>
      <c r="F102" s="124">
        <f t="shared" si="17"/>
        <v>0</v>
      </c>
      <c r="G102" s="124">
        <v>0</v>
      </c>
      <c r="H102" s="124">
        <f t="shared" si="17"/>
        <v>0</v>
      </c>
      <c r="I102" s="124">
        <v>0</v>
      </c>
      <c r="J102" s="127">
        <f t="shared" si="17"/>
        <v>0</v>
      </c>
    </row>
    <row r="103" spans="1:10" s="49" customFormat="1" ht="21.05" customHeight="1" thickTop="1" x14ac:dyDescent="0.25">
      <c r="A103" s="195" t="s">
        <v>149</v>
      </c>
      <c r="B103" s="195"/>
      <c r="C103" s="195"/>
      <c r="D103" s="195"/>
      <c r="E103" s="195"/>
      <c r="F103" s="195"/>
      <c r="G103" s="195"/>
      <c r="H103" s="195"/>
      <c r="I103" s="195"/>
      <c r="J103" s="195"/>
    </row>
    <row r="104" spans="1:10" s="49" customFormat="1" ht="21.05" customHeight="1" x14ac:dyDescent="0.25">
      <c r="A104" s="196" t="s">
        <v>151</v>
      </c>
      <c r="B104" s="196"/>
      <c r="C104" s="196"/>
      <c r="D104" s="196"/>
      <c r="E104" s="196"/>
      <c r="F104" s="196"/>
      <c r="G104" s="196"/>
      <c r="H104" s="196"/>
      <c r="I104" s="196"/>
      <c r="J104" s="196"/>
    </row>
    <row r="105" spans="1:10" s="49" customFormat="1" ht="21.05" customHeight="1" x14ac:dyDescent="0.25">
      <c r="A105" s="183" t="s">
        <v>167</v>
      </c>
      <c r="B105" s="183"/>
      <c r="C105" s="183"/>
      <c r="D105" s="183"/>
      <c r="E105" s="183"/>
      <c r="F105" s="183"/>
      <c r="G105" s="183"/>
      <c r="H105" s="183"/>
      <c r="I105" s="183"/>
      <c r="J105" s="183"/>
    </row>
  </sheetData>
  <sheetProtection password="D3C7" sheet="1" objects="1" scenarios="1"/>
  <mergeCells count="31">
    <mergeCell ref="A3:J3"/>
    <mergeCell ref="A4:J4"/>
    <mergeCell ref="A7:J7"/>
    <mergeCell ref="A9:J9"/>
    <mergeCell ref="C61:J61"/>
    <mergeCell ref="B61:B63"/>
    <mergeCell ref="A56:B56"/>
    <mergeCell ref="A5:J5"/>
    <mergeCell ref="B11:B13"/>
    <mergeCell ref="C12:D12"/>
    <mergeCell ref="A57:B57"/>
    <mergeCell ref="A58:B58"/>
    <mergeCell ref="A59:B59"/>
    <mergeCell ref="A8:J8"/>
    <mergeCell ref="A11:A13"/>
    <mergeCell ref="A105:J105"/>
    <mergeCell ref="C11:J11"/>
    <mergeCell ref="A6:J6"/>
    <mergeCell ref="B1:J2"/>
    <mergeCell ref="E12:F12"/>
    <mergeCell ref="G12:H12"/>
    <mergeCell ref="I12:J12"/>
    <mergeCell ref="A97:B97"/>
    <mergeCell ref="A98:B98"/>
    <mergeCell ref="A103:J103"/>
    <mergeCell ref="A104:J104"/>
    <mergeCell ref="C62:D62"/>
    <mergeCell ref="E62:F62"/>
    <mergeCell ref="G62:H62"/>
    <mergeCell ref="I62:J62"/>
    <mergeCell ref="A61:A63"/>
  </mergeCells>
  <pageMargins left="0.31496062992126" right="0.118110236220472" top="0.15748031496063" bottom="0" header="0" footer="0"/>
  <pageSetup paperSize="9" scale="62"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8"/>
  <sheetViews>
    <sheetView showGridLines="0" zoomScale="85" zoomScaleNormal="85" workbookViewId="0"/>
  </sheetViews>
  <sheetFormatPr defaultColWidth="12.5703125" defaultRowHeight="15" customHeight="1" x14ac:dyDescent="0.25"/>
  <cols>
    <col min="1" max="1" width="15.7109375" style="49" customWidth="1"/>
    <col min="2" max="2" width="65.85546875" style="49" customWidth="1"/>
    <col min="3" max="3" width="37.140625" style="49" customWidth="1"/>
    <col min="4" max="4" width="35.42578125" style="49" bestFit="1" customWidth="1"/>
    <col min="5" max="5" width="34.85546875" style="49" bestFit="1" customWidth="1"/>
    <col min="6" max="6" width="14" style="49" bestFit="1" customWidth="1"/>
    <col min="7" max="7" width="20.85546875" style="7" customWidth="1"/>
    <col min="8" max="8" width="22" style="7" customWidth="1"/>
    <col min="9" max="9" width="20.140625" style="7" customWidth="1"/>
    <col min="10" max="10" width="21.85546875" style="7" customWidth="1"/>
    <col min="11" max="11" width="19.85546875" style="7" customWidth="1"/>
    <col min="12" max="12" width="23" style="7" customWidth="1"/>
    <col min="13" max="13" width="21.7109375" style="7" customWidth="1"/>
    <col min="14" max="14" width="23.5703125" style="7" customWidth="1"/>
    <col min="15" max="16384" width="12.5703125" style="7"/>
  </cols>
  <sheetData>
    <row r="1" spans="1:14" ht="53.5" customHeight="1" x14ac:dyDescent="0.25">
      <c r="A1" s="136"/>
      <c r="B1" s="188" t="s">
        <v>146</v>
      </c>
      <c r="C1" s="188"/>
      <c r="D1" s="188"/>
      <c r="E1" s="188"/>
      <c r="F1" s="188"/>
      <c r="G1" s="188"/>
      <c r="H1" s="188"/>
      <c r="I1" s="188"/>
      <c r="J1" s="188"/>
      <c r="K1" s="188"/>
      <c r="L1" s="188"/>
      <c r="M1" s="188"/>
      <c r="N1" s="188"/>
    </row>
    <row r="2" spans="1:14" ht="16.600000000000001" customHeight="1" x14ac:dyDescent="0.25">
      <c r="A2" s="6"/>
      <c r="B2" s="188"/>
      <c r="C2" s="188"/>
      <c r="D2" s="188"/>
      <c r="E2" s="188"/>
      <c r="F2" s="188"/>
      <c r="G2" s="188"/>
      <c r="H2" s="188"/>
      <c r="I2" s="188"/>
      <c r="J2" s="188"/>
      <c r="K2" s="188"/>
      <c r="L2" s="188"/>
      <c r="M2" s="188"/>
      <c r="N2" s="188"/>
    </row>
    <row r="3" spans="1:14" s="8" customFormat="1" ht="14.3" x14ac:dyDescent="0.25">
      <c r="A3" s="187" t="s">
        <v>145</v>
      </c>
      <c r="B3" s="187"/>
      <c r="C3" s="187"/>
      <c r="D3" s="187"/>
      <c r="E3" s="187"/>
      <c r="F3" s="187"/>
      <c r="G3" s="187"/>
      <c r="H3" s="187"/>
      <c r="I3" s="187"/>
      <c r="J3" s="187"/>
      <c r="K3" s="187"/>
      <c r="L3" s="187"/>
      <c r="M3" s="187"/>
      <c r="N3" s="187"/>
    </row>
    <row r="4" spans="1:14" ht="14.3" x14ac:dyDescent="0.25">
      <c r="A4" s="202" t="s">
        <v>150</v>
      </c>
      <c r="B4" s="202"/>
      <c r="C4" s="202"/>
      <c r="D4" s="202"/>
      <c r="E4" s="202"/>
      <c r="F4" s="202"/>
      <c r="G4" s="202"/>
      <c r="H4" s="202"/>
      <c r="I4" s="202"/>
      <c r="J4" s="202"/>
      <c r="K4" s="202"/>
      <c r="L4" s="202"/>
      <c r="M4" s="202"/>
      <c r="N4" s="202"/>
    </row>
    <row r="5" spans="1:14" ht="14.3" x14ac:dyDescent="0.25">
      <c r="A5" s="203" t="s">
        <v>164</v>
      </c>
      <c r="B5" s="203"/>
      <c r="C5" s="203"/>
      <c r="D5" s="203"/>
      <c r="E5" s="203"/>
      <c r="F5" s="203"/>
      <c r="G5" s="203"/>
      <c r="H5" s="203"/>
      <c r="I5" s="203"/>
      <c r="J5" s="203"/>
      <c r="K5" s="203"/>
      <c r="L5" s="203"/>
      <c r="M5" s="203"/>
      <c r="N5" s="203"/>
    </row>
    <row r="6" spans="1:14" ht="14.3" x14ac:dyDescent="0.25">
      <c r="A6" s="187" t="s">
        <v>165</v>
      </c>
      <c r="B6" s="187"/>
      <c r="C6" s="187"/>
      <c r="D6" s="187"/>
      <c r="E6" s="187"/>
      <c r="F6" s="187"/>
      <c r="G6" s="187"/>
      <c r="H6" s="187"/>
      <c r="I6" s="187"/>
      <c r="J6" s="187"/>
      <c r="K6" s="187"/>
      <c r="L6" s="187"/>
      <c r="M6" s="187"/>
      <c r="N6" s="187"/>
    </row>
    <row r="7" spans="1:14" ht="14.3" x14ac:dyDescent="0.25">
      <c r="A7" s="202" t="s">
        <v>153</v>
      </c>
      <c r="B7" s="202"/>
      <c r="C7" s="202"/>
      <c r="D7" s="202"/>
      <c r="E7" s="202"/>
      <c r="F7" s="202"/>
      <c r="G7" s="202"/>
      <c r="H7" s="202"/>
      <c r="I7" s="202"/>
      <c r="J7" s="202"/>
      <c r="K7" s="202"/>
      <c r="L7" s="202"/>
      <c r="M7" s="202"/>
      <c r="N7" s="202"/>
    </row>
    <row r="8" spans="1:14" ht="14.3" x14ac:dyDescent="0.25">
      <c r="A8" s="202" t="s">
        <v>152</v>
      </c>
      <c r="B8" s="202"/>
      <c r="C8" s="202"/>
      <c r="D8" s="202"/>
      <c r="E8" s="202"/>
      <c r="F8" s="202"/>
      <c r="G8" s="202"/>
      <c r="H8" s="202"/>
      <c r="I8" s="202"/>
      <c r="J8" s="202"/>
      <c r="K8" s="202"/>
      <c r="L8" s="202"/>
      <c r="M8" s="202"/>
      <c r="N8" s="202"/>
    </row>
    <row r="9" spans="1:14" ht="14.3" x14ac:dyDescent="0.25">
      <c r="A9" s="203" t="s">
        <v>166</v>
      </c>
      <c r="B9" s="203"/>
      <c r="C9" s="203"/>
      <c r="D9" s="203"/>
      <c r="E9" s="203"/>
      <c r="F9" s="203"/>
      <c r="G9" s="203"/>
      <c r="H9" s="203"/>
      <c r="I9" s="203"/>
      <c r="J9" s="203"/>
      <c r="K9" s="203"/>
      <c r="L9" s="203"/>
      <c r="M9" s="203"/>
      <c r="N9" s="203"/>
    </row>
    <row r="10" spans="1:14" s="11" customFormat="1" ht="18.75" customHeight="1" thickBot="1" x14ac:dyDescent="0.3">
      <c r="A10" s="9"/>
      <c r="B10" s="10"/>
      <c r="C10" s="10"/>
      <c r="D10" s="10"/>
      <c r="E10" s="10"/>
      <c r="F10" s="10"/>
      <c r="G10" s="10"/>
      <c r="H10" s="10"/>
      <c r="I10" s="10"/>
      <c r="J10" s="10"/>
      <c r="K10" s="10"/>
      <c r="L10" s="10"/>
      <c r="M10" s="10"/>
      <c r="N10" s="10"/>
    </row>
    <row r="11" spans="1:14" ht="15.7" customHeight="1" thickTop="1" thickBot="1" x14ac:dyDescent="0.3">
      <c r="A11" s="206" t="s">
        <v>130</v>
      </c>
      <c r="B11" s="211" t="s">
        <v>131</v>
      </c>
      <c r="C11" s="211" t="s">
        <v>169</v>
      </c>
      <c r="D11" s="211" t="s">
        <v>170</v>
      </c>
      <c r="E11" s="211" t="s">
        <v>171</v>
      </c>
      <c r="F11" s="211" t="s">
        <v>172</v>
      </c>
      <c r="G11" s="184" t="s">
        <v>3</v>
      </c>
      <c r="H11" s="185"/>
      <c r="I11" s="185"/>
      <c r="J11" s="185"/>
      <c r="K11" s="185"/>
      <c r="L11" s="185"/>
      <c r="M11" s="185"/>
      <c r="N11" s="186"/>
    </row>
    <row r="12" spans="1:14" ht="33" customHeight="1" thickTop="1" thickBot="1" x14ac:dyDescent="0.3">
      <c r="A12" s="217"/>
      <c r="B12" s="207"/>
      <c r="C12" s="207"/>
      <c r="D12" s="207"/>
      <c r="E12" s="207"/>
      <c r="F12" s="207"/>
      <c r="G12" s="213" t="s">
        <v>139</v>
      </c>
      <c r="H12" s="214"/>
      <c r="I12" s="189" t="s">
        <v>140</v>
      </c>
      <c r="J12" s="190"/>
      <c r="K12" s="191" t="s">
        <v>141</v>
      </c>
      <c r="L12" s="190"/>
      <c r="M12" s="191" t="s">
        <v>142</v>
      </c>
      <c r="N12" s="192"/>
    </row>
    <row r="13" spans="1:14" ht="37.450000000000003" customHeight="1" thickTop="1" thickBot="1" x14ac:dyDescent="0.3">
      <c r="A13" s="218"/>
      <c r="B13" s="212"/>
      <c r="C13" s="212"/>
      <c r="D13" s="212"/>
      <c r="E13" s="212"/>
      <c r="F13" s="212"/>
      <c r="G13" s="12" t="s">
        <v>143</v>
      </c>
      <c r="H13" s="13" t="s">
        <v>156</v>
      </c>
      <c r="I13" s="14" t="s">
        <v>143</v>
      </c>
      <c r="J13" s="15" t="s">
        <v>156</v>
      </c>
      <c r="K13" s="16" t="s">
        <v>143</v>
      </c>
      <c r="L13" s="15" t="s">
        <v>156</v>
      </c>
      <c r="M13" s="16" t="s">
        <v>143</v>
      </c>
      <c r="N13" s="17" t="s">
        <v>4</v>
      </c>
    </row>
    <row r="14" spans="1:14" s="21" customFormat="1" ht="19.45" customHeight="1" thickTop="1" thickBot="1" x14ac:dyDescent="0.3">
      <c r="A14" s="18"/>
      <c r="B14" s="19" t="s">
        <v>138</v>
      </c>
      <c r="C14" s="19"/>
      <c r="D14" s="19"/>
      <c r="E14" s="19"/>
      <c r="F14" s="19"/>
      <c r="G14" s="50"/>
      <c r="H14" s="51"/>
      <c r="I14" s="20"/>
      <c r="J14" s="20"/>
      <c r="K14" s="20"/>
      <c r="L14" s="20"/>
      <c r="M14" s="20"/>
      <c r="N14" s="20"/>
    </row>
    <row r="15" spans="1:14" s="24" customFormat="1" ht="15.7" thickTop="1" thickBot="1" x14ac:dyDescent="0.3">
      <c r="A15" s="18"/>
      <c r="B15" s="22" t="s">
        <v>157</v>
      </c>
      <c r="C15" s="22"/>
      <c r="D15" s="22"/>
      <c r="E15" s="22"/>
      <c r="F15" s="22"/>
      <c r="G15" s="1"/>
      <c r="H15" s="51"/>
      <c r="I15" s="23"/>
      <c r="J15" s="23"/>
      <c r="K15" s="23"/>
      <c r="L15" s="23"/>
      <c r="M15" s="23"/>
      <c r="N15" s="23"/>
    </row>
    <row r="16" spans="1:14" s="24" customFormat="1" ht="15.7" thickTop="1" thickBot="1" x14ac:dyDescent="0.3">
      <c r="A16" s="18"/>
      <c r="B16" s="25"/>
      <c r="C16" s="25"/>
      <c r="D16" s="25"/>
      <c r="E16" s="25"/>
      <c r="F16" s="25"/>
      <c r="G16" s="26"/>
      <c r="H16" s="26"/>
      <c r="I16" s="27"/>
      <c r="J16" s="27"/>
      <c r="K16" s="27"/>
      <c r="L16" s="27"/>
      <c r="M16" s="27"/>
      <c r="N16" s="27"/>
    </row>
    <row r="17" spans="1:14" s="24" customFormat="1" thickTop="1" x14ac:dyDescent="0.25">
      <c r="A17" s="137" t="s">
        <v>7</v>
      </c>
      <c r="B17" s="138" t="s">
        <v>6</v>
      </c>
      <c r="C17" s="139"/>
      <c r="D17" s="139"/>
      <c r="E17" s="139"/>
      <c r="F17" s="140"/>
      <c r="G17" s="52"/>
      <c r="H17" s="53"/>
      <c r="I17" s="53"/>
      <c r="J17" s="53"/>
      <c r="K17" s="53"/>
      <c r="L17" s="53"/>
      <c r="M17" s="53"/>
      <c r="N17" s="54"/>
    </row>
    <row r="18" spans="1:14" ht="14.3" x14ac:dyDescent="0.25">
      <c r="A18" s="141" t="s">
        <v>13</v>
      </c>
      <c r="B18" s="138" t="s">
        <v>12</v>
      </c>
      <c r="C18" s="142"/>
      <c r="D18" s="142"/>
      <c r="E18" s="142"/>
      <c r="F18" s="143"/>
      <c r="G18" s="59"/>
      <c r="H18" s="61"/>
      <c r="I18" s="61"/>
      <c r="J18" s="61"/>
      <c r="K18" s="61"/>
      <c r="L18" s="61"/>
      <c r="M18" s="61"/>
      <c r="N18" s="62"/>
    </row>
    <row r="19" spans="1:14" ht="28.55" x14ac:dyDescent="0.25">
      <c r="A19" s="144" t="s">
        <v>5</v>
      </c>
      <c r="B19" s="145" t="s">
        <v>136</v>
      </c>
      <c r="C19" s="142"/>
      <c r="D19" s="142"/>
      <c r="E19" s="142"/>
      <c r="F19" s="143"/>
      <c r="G19" s="63">
        <f t="shared" ref="G19:N19" si="0">+G17+G18</f>
        <v>0</v>
      </c>
      <c r="H19" s="64">
        <f t="shared" si="0"/>
        <v>0</v>
      </c>
      <c r="I19" s="64">
        <f t="shared" si="0"/>
        <v>0</v>
      </c>
      <c r="J19" s="64">
        <f t="shared" si="0"/>
        <v>0</v>
      </c>
      <c r="K19" s="64">
        <f t="shared" si="0"/>
        <v>0</v>
      </c>
      <c r="L19" s="64">
        <f t="shared" si="0"/>
        <v>0</v>
      </c>
      <c r="M19" s="64">
        <f t="shared" si="0"/>
        <v>0</v>
      </c>
      <c r="N19" s="65">
        <f t="shared" si="0"/>
        <v>0</v>
      </c>
    </row>
    <row r="20" spans="1:14" s="34" customFormat="1" ht="14.3" x14ac:dyDescent="0.25">
      <c r="A20" s="141" t="s">
        <v>173</v>
      </c>
      <c r="B20" s="138" t="s">
        <v>14</v>
      </c>
      <c r="C20" s="142"/>
      <c r="D20" s="142"/>
      <c r="E20" s="142"/>
      <c r="F20" s="143"/>
      <c r="G20" s="66"/>
      <c r="H20" s="68"/>
      <c r="I20" s="68"/>
      <c r="J20" s="68"/>
      <c r="K20" s="68"/>
      <c r="L20" s="68"/>
      <c r="M20" s="68"/>
      <c r="N20" s="70"/>
    </row>
    <row r="21" spans="1:14" ht="14.3" x14ac:dyDescent="0.25">
      <c r="A21" s="144" t="s">
        <v>15</v>
      </c>
      <c r="B21" s="146" t="s">
        <v>135</v>
      </c>
      <c r="C21" s="142"/>
      <c r="D21" s="142"/>
      <c r="E21" s="142"/>
      <c r="F21" s="143"/>
      <c r="G21" s="63">
        <f>+G20</f>
        <v>0</v>
      </c>
      <c r="H21" s="64">
        <f>+H20</f>
        <v>0</v>
      </c>
      <c r="I21" s="64">
        <f t="shared" ref="I21:N21" si="1">+I20</f>
        <v>0</v>
      </c>
      <c r="J21" s="64">
        <f t="shared" si="1"/>
        <v>0</v>
      </c>
      <c r="K21" s="64">
        <f t="shared" si="1"/>
        <v>0</v>
      </c>
      <c r="L21" s="64">
        <f t="shared" si="1"/>
        <v>0</v>
      </c>
      <c r="M21" s="64">
        <f t="shared" si="1"/>
        <v>0</v>
      </c>
      <c r="N21" s="65">
        <f t="shared" si="1"/>
        <v>0</v>
      </c>
    </row>
    <row r="22" spans="1:14" ht="14.3" x14ac:dyDescent="0.25">
      <c r="A22" s="141" t="s">
        <v>22</v>
      </c>
      <c r="B22" s="147" t="s">
        <v>21</v>
      </c>
      <c r="C22" s="142"/>
      <c r="D22" s="142"/>
      <c r="E22" s="142"/>
      <c r="F22" s="143"/>
      <c r="G22" s="66"/>
      <c r="H22" s="68"/>
      <c r="I22" s="68"/>
      <c r="J22" s="68"/>
      <c r="K22" s="68"/>
      <c r="L22" s="68"/>
      <c r="M22" s="68"/>
      <c r="N22" s="70"/>
    </row>
    <row r="23" spans="1:14" ht="28.55" x14ac:dyDescent="0.25">
      <c r="A23" s="141" t="s">
        <v>24</v>
      </c>
      <c r="B23" s="147" t="s">
        <v>23</v>
      </c>
      <c r="C23" s="142"/>
      <c r="D23" s="142"/>
      <c r="E23" s="142"/>
      <c r="F23" s="143"/>
      <c r="G23" s="66"/>
      <c r="H23" s="68"/>
      <c r="I23" s="68"/>
      <c r="J23" s="68"/>
      <c r="K23" s="68"/>
      <c r="L23" s="68"/>
      <c r="M23" s="68"/>
      <c r="N23" s="70"/>
    </row>
    <row r="24" spans="1:14" ht="14.3" x14ac:dyDescent="0.25">
      <c r="A24" s="141" t="s">
        <v>26</v>
      </c>
      <c r="B24" s="138" t="s">
        <v>25</v>
      </c>
      <c r="C24" s="142"/>
      <c r="D24" s="142"/>
      <c r="E24" s="142"/>
      <c r="F24" s="143"/>
      <c r="G24" s="66"/>
      <c r="H24" s="68"/>
      <c r="I24" s="68"/>
      <c r="J24" s="68"/>
      <c r="K24" s="68"/>
      <c r="L24" s="68"/>
      <c r="M24" s="68"/>
      <c r="N24" s="70"/>
    </row>
    <row r="25" spans="1:14" ht="14.3" x14ac:dyDescent="0.25">
      <c r="A25" s="141" t="s">
        <v>28</v>
      </c>
      <c r="B25" s="138" t="s">
        <v>27</v>
      </c>
      <c r="C25" s="142"/>
      <c r="D25" s="142"/>
      <c r="E25" s="142"/>
      <c r="F25" s="143"/>
      <c r="G25" s="71"/>
      <c r="H25" s="73"/>
      <c r="I25" s="73"/>
      <c r="J25" s="73"/>
      <c r="K25" s="73"/>
      <c r="L25" s="73"/>
      <c r="M25" s="73"/>
      <c r="N25" s="75"/>
    </row>
    <row r="26" spans="1:14" ht="14.3" x14ac:dyDescent="0.25">
      <c r="A26" s="141" t="s">
        <v>30</v>
      </c>
      <c r="B26" s="138" t="s">
        <v>29</v>
      </c>
      <c r="C26" s="142"/>
      <c r="D26" s="142"/>
      <c r="E26" s="142"/>
      <c r="F26" s="143"/>
      <c r="G26" s="71"/>
      <c r="H26" s="73"/>
      <c r="I26" s="73"/>
      <c r="J26" s="73"/>
      <c r="K26" s="73"/>
      <c r="L26" s="73"/>
      <c r="M26" s="73"/>
      <c r="N26" s="75"/>
    </row>
    <row r="27" spans="1:14" ht="14.3" x14ac:dyDescent="0.25">
      <c r="A27" s="144" t="s">
        <v>20</v>
      </c>
      <c r="B27" s="146" t="s">
        <v>119</v>
      </c>
      <c r="C27" s="142"/>
      <c r="D27" s="142"/>
      <c r="E27" s="142"/>
      <c r="F27" s="143"/>
      <c r="G27" s="63">
        <f t="shared" ref="G27:N27" si="2">+G26+G25+G24+G23+G22</f>
        <v>0</v>
      </c>
      <c r="H27" s="64">
        <f t="shared" si="2"/>
        <v>0</v>
      </c>
      <c r="I27" s="64">
        <f t="shared" si="2"/>
        <v>0</v>
      </c>
      <c r="J27" s="64">
        <f t="shared" si="2"/>
        <v>0</v>
      </c>
      <c r="K27" s="64">
        <f t="shared" si="2"/>
        <v>0</v>
      </c>
      <c r="L27" s="64">
        <f t="shared" si="2"/>
        <v>0</v>
      </c>
      <c r="M27" s="64">
        <f t="shared" si="2"/>
        <v>0</v>
      </c>
      <c r="N27" s="65">
        <f t="shared" si="2"/>
        <v>0</v>
      </c>
    </row>
    <row r="28" spans="1:14" ht="14.3" x14ac:dyDescent="0.25">
      <c r="A28" s="141" t="s">
        <v>33</v>
      </c>
      <c r="B28" s="138" t="s">
        <v>32</v>
      </c>
      <c r="C28" s="142"/>
      <c r="D28" s="142"/>
      <c r="E28" s="142"/>
      <c r="F28" s="143"/>
      <c r="G28" s="71"/>
      <c r="H28" s="73"/>
      <c r="I28" s="73"/>
      <c r="J28" s="73"/>
      <c r="K28" s="73"/>
      <c r="L28" s="73"/>
      <c r="M28" s="73"/>
      <c r="N28" s="75"/>
    </row>
    <row r="29" spans="1:14" ht="14.3" x14ac:dyDescent="0.25">
      <c r="A29" s="141" t="s">
        <v>34</v>
      </c>
      <c r="B29" s="138" t="s">
        <v>0</v>
      </c>
      <c r="C29" s="142"/>
      <c r="D29" s="142"/>
      <c r="E29" s="142"/>
      <c r="F29" s="143"/>
      <c r="G29" s="71"/>
      <c r="H29" s="73"/>
      <c r="I29" s="73"/>
      <c r="J29" s="73"/>
      <c r="K29" s="73"/>
      <c r="L29" s="73"/>
      <c r="M29" s="73"/>
      <c r="N29" s="75"/>
    </row>
    <row r="30" spans="1:14" ht="14.3" x14ac:dyDescent="0.25">
      <c r="A30" s="141" t="s">
        <v>35</v>
      </c>
      <c r="B30" s="138" t="s">
        <v>1</v>
      </c>
      <c r="C30" s="142"/>
      <c r="D30" s="142"/>
      <c r="E30" s="142"/>
      <c r="F30" s="143"/>
      <c r="G30" s="71"/>
      <c r="H30" s="73"/>
      <c r="I30" s="73"/>
      <c r="J30" s="73"/>
      <c r="K30" s="73"/>
      <c r="L30" s="73"/>
      <c r="M30" s="73"/>
      <c r="N30" s="75"/>
    </row>
    <row r="31" spans="1:14" ht="14.3" x14ac:dyDescent="0.25">
      <c r="A31" s="141" t="s">
        <v>37</v>
      </c>
      <c r="B31" s="138" t="s">
        <v>36</v>
      </c>
      <c r="C31" s="142"/>
      <c r="D31" s="142"/>
      <c r="E31" s="142"/>
      <c r="F31" s="143"/>
      <c r="G31" s="66"/>
      <c r="H31" s="68"/>
      <c r="I31" s="68"/>
      <c r="J31" s="68"/>
      <c r="K31" s="68"/>
      <c r="L31" s="68"/>
      <c r="M31" s="68"/>
      <c r="N31" s="70"/>
    </row>
    <row r="32" spans="1:14" ht="14.3" x14ac:dyDescent="0.25">
      <c r="A32" s="141" t="s">
        <v>38</v>
      </c>
      <c r="B32" s="138" t="s">
        <v>2</v>
      </c>
      <c r="C32" s="142"/>
      <c r="D32" s="142"/>
      <c r="E32" s="142"/>
      <c r="F32" s="143"/>
      <c r="G32" s="66"/>
      <c r="H32" s="68"/>
      <c r="I32" s="68"/>
      <c r="J32" s="68"/>
      <c r="K32" s="68"/>
      <c r="L32" s="68"/>
      <c r="M32" s="68"/>
      <c r="N32" s="70"/>
    </row>
    <row r="33" spans="1:14" ht="14.3" x14ac:dyDescent="0.25">
      <c r="A33" s="144" t="s">
        <v>31</v>
      </c>
      <c r="B33" s="146" t="s">
        <v>118</v>
      </c>
      <c r="C33" s="142"/>
      <c r="D33" s="142"/>
      <c r="E33" s="142"/>
      <c r="F33" s="143"/>
      <c r="G33" s="63">
        <f t="shared" ref="G33:N33" si="3">+G32+G31+G30+G29+G28</f>
        <v>0</v>
      </c>
      <c r="H33" s="64">
        <f t="shared" si="3"/>
        <v>0</v>
      </c>
      <c r="I33" s="64">
        <f t="shared" si="3"/>
        <v>0</v>
      </c>
      <c r="J33" s="64">
        <f t="shared" si="3"/>
        <v>0</v>
      </c>
      <c r="K33" s="64">
        <f t="shared" si="3"/>
        <v>0</v>
      </c>
      <c r="L33" s="64">
        <f t="shared" si="3"/>
        <v>0</v>
      </c>
      <c r="M33" s="64">
        <f t="shared" si="3"/>
        <v>0</v>
      </c>
      <c r="N33" s="65">
        <f t="shared" si="3"/>
        <v>0</v>
      </c>
    </row>
    <row r="34" spans="1:14" ht="14.3" x14ac:dyDescent="0.25">
      <c r="A34" s="141" t="s">
        <v>41</v>
      </c>
      <c r="B34" s="138" t="s">
        <v>40</v>
      </c>
      <c r="C34" s="142"/>
      <c r="D34" s="142"/>
      <c r="E34" s="142"/>
      <c r="F34" s="143"/>
      <c r="G34" s="71"/>
      <c r="H34" s="73"/>
      <c r="I34" s="73"/>
      <c r="J34" s="73"/>
      <c r="K34" s="73"/>
      <c r="L34" s="73"/>
      <c r="M34" s="73"/>
      <c r="N34" s="75"/>
    </row>
    <row r="35" spans="1:14" ht="14.3" x14ac:dyDescent="0.25">
      <c r="A35" s="141" t="s">
        <v>43</v>
      </c>
      <c r="B35" s="138" t="s">
        <v>42</v>
      </c>
      <c r="C35" s="142"/>
      <c r="D35" s="142"/>
      <c r="E35" s="142"/>
      <c r="F35" s="143"/>
      <c r="G35" s="71"/>
      <c r="H35" s="73"/>
      <c r="I35" s="73"/>
      <c r="J35" s="73"/>
      <c r="K35" s="73"/>
      <c r="L35" s="73"/>
      <c r="M35" s="73"/>
      <c r="N35" s="75"/>
    </row>
    <row r="36" spans="1:14" ht="14.3" x14ac:dyDescent="0.25">
      <c r="A36" s="141" t="s">
        <v>45</v>
      </c>
      <c r="B36" s="138" t="s">
        <v>44</v>
      </c>
      <c r="C36" s="142"/>
      <c r="D36" s="142"/>
      <c r="E36" s="142"/>
      <c r="F36" s="143"/>
      <c r="G36" s="71"/>
      <c r="H36" s="73"/>
      <c r="I36" s="73"/>
      <c r="J36" s="73"/>
      <c r="K36" s="73"/>
      <c r="L36" s="73"/>
      <c r="M36" s="73"/>
      <c r="N36" s="75"/>
    </row>
    <row r="37" spans="1:14" ht="14.3" x14ac:dyDescent="0.25">
      <c r="A37" s="141" t="s">
        <v>47</v>
      </c>
      <c r="B37" s="138" t="s">
        <v>46</v>
      </c>
      <c r="C37" s="142"/>
      <c r="D37" s="142"/>
      <c r="E37" s="142"/>
      <c r="F37" s="143"/>
      <c r="G37" s="71"/>
      <c r="H37" s="73"/>
      <c r="I37" s="73"/>
      <c r="J37" s="73"/>
      <c r="K37" s="73"/>
      <c r="L37" s="73"/>
      <c r="M37" s="73"/>
      <c r="N37" s="75"/>
    </row>
    <row r="38" spans="1:14" ht="14.3" x14ac:dyDescent="0.25">
      <c r="A38" s="144" t="s">
        <v>39</v>
      </c>
      <c r="B38" s="145" t="s">
        <v>117</v>
      </c>
      <c r="C38" s="142"/>
      <c r="D38" s="142"/>
      <c r="E38" s="142"/>
      <c r="F38" s="143"/>
      <c r="G38" s="63">
        <f t="shared" ref="G38:N38" si="4">+G37+G36+G35+G34</f>
        <v>0</v>
      </c>
      <c r="H38" s="64">
        <f t="shared" si="4"/>
        <v>0</v>
      </c>
      <c r="I38" s="64">
        <f t="shared" si="4"/>
        <v>0</v>
      </c>
      <c r="J38" s="64">
        <f t="shared" si="4"/>
        <v>0</v>
      </c>
      <c r="K38" s="64">
        <f t="shared" si="4"/>
        <v>0</v>
      </c>
      <c r="L38" s="64">
        <f t="shared" si="4"/>
        <v>0</v>
      </c>
      <c r="M38" s="64">
        <f t="shared" si="4"/>
        <v>0</v>
      </c>
      <c r="N38" s="65">
        <f t="shared" si="4"/>
        <v>0</v>
      </c>
    </row>
    <row r="39" spans="1:14" ht="14.3" x14ac:dyDescent="0.25">
      <c r="A39" s="141" t="s">
        <v>50</v>
      </c>
      <c r="B39" s="138" t="s">
        <v>49</v>
      </c>
      <c r="C39" s="142"/>
      <c r="D39" s="142"/>
      <c r="E39" s="142"/>
      <c r="F39" s="143"/>
      <c r="G39" s="71"/>
      <c r="H39" s="73"/>
      <c r="I39" s="73"/>
      <c r="J39" s="73"/>
      <c r="K39" s="73"/>
      <c r="L39" s="73"/>
      <c r="M39" s="73"/>
      <c r="N39" s="75"/>
    </row>
    <row r="40" spans="1:14" ht="14.3" x14ac:dyDescent="0.25">
      <c r="A40" s="141" t="s">
        <v>52</v>
      </c>
      <c r="B40" s="138" t="s">
        <v>51</v>
      </c>
      <c r="C40" s="142"/>
      <c r="D40" s="142"/>
      <c r="E40" s="142"/>
      <c r="F40" s="143"/>
      <c r="G40" s="71"/>
      <c r="H40" s="73"/>
      <c r="I40" s="73"/>
      <c r="J40" s="73"/>
      <c r="K40" s="73"/>
      <c r="L40" s="73"/>
      <c r="M40" s="73"/>
      <c r="N40" s="75"/>
    </row>
    <row r="41" spans="1:14" ht="14.3" x14ac:dyDescent="0.25">
      <c r="A41" s="141" t="s">
        <v>54</v>
      </c>
      <c r="B41" s="138" t="s">
        <v>53</v>
      </c>
      <c r="C41" s="142"/>
      <c r="D41" s="142"/>
      <c r="E41" s="142"/>
      <c r="F41" s="143"/>
      <c r="G41" s="71"/>
      <c r="H41" s="73"/>
      <c r="I41" s="73"/>
      <c r="J41" s="73"/>
      <c r="K41" s="73"/>
      <c r="L41" s="73"/>
      <c r="M41" s="73"/>
      <c r="N41" s="75"/>
    </row>
    <row r="42" spans="1:14" ht="14.3" x14ac:dyDescent="0.25">
      <c r="A42" s="141" t="s">
        <v>56</v>
      </c>
      <c r="B42" s="138" t="s">
        <v>55</v>
      </c>
      <c r="C42" s="142"/>
      <c r="D42" s="142"/>
      <c r="E42" s="142"/>
      <c r="F42" s="143"/>
      <c r="G42" s="71"/>
      <c r="H42" s="73"/>
      <c r="I42" s="73"/>
      <c r="J42" s="73"/>
      <c r="K42" s="73"/>
      <c r="L42" s="73"/>
      <c r="M42" s="73"/>
      <c r="N42" s="75"/>
    </row>
    <row r="43" spans="1:14" ht="14.3" x14ac:dyDescent="0.25">
      <c r="A43" s="144" t="s">
        <v>48</v>
      </c>
      <c r="B43" s="146" t="s">
        <v>116</v>
      </c>
      <c r="C43" s="142"/>
      <c r="D43" s="142"/>
      <c r="E43" s="142"/>
      <c r="F43" s="143"/>
      <c r="G43" s="63">
        <f t="shared" ref="G43:N43" si="5">+G42+G41+G40+G39</f>
        <v>0</v>
      </c>
      <c r="H43" s="64">
        <f t="shared" si="5"/>
        <v>0</v>
      </c>
      <c r="I43" s="64">
        <f t="shared" si="5"/>
        <v>0</v>
      </c>
      <c r="J43" s="64">
        <f t="shared" si="5"/>
        <v>0</v>
      </c>
      <c r="K43" s="64">
        <f t="shared" si="5"/>
        <v>0</v>
      </c>
      <c r="L43" s="64">
        <f t="shared" si="5"/>
        <v>0</v>
      </c>
      <c r="M43" s="64">
        <f t="shared" si="5"/>
        <v>0</v>
      </c>
      <c r="N43" s="65">
        <f t="shared" si="5"/>
        <v>0</v>
      </c>
    </row>
    <row r="44" spans="1:14" ht="14.3" x14ac:dyDescent="0.25">
      <c r="A44" s="141" t="s">
        <v>59</v>
      </c>
      <c r="B44" s="138" t="s">
        <v>58</v>
      </c>
      <c r="C44" s="142"/>
      <c r="D44" s="142"/>
      <c r="E44" s="142"/>
      <c r="F44" s="143"/>
      <c r="G44" s="71"/>
      <c r="H44" s="73"/>
      <c r="I44" s="73"/>
      <c r="J44" s="73"/>
      <c r="K44" s="73"/>
      <c r="L44" s="73"/>
      <c r="M44" s="73"/>
      <c r="N44" s="75"/>
    </row>
    <row r="45" spans="1:14" ht="14.3" x14ac:dyDescent="0.25">
      <c r="A45" s="141" t="s">
        <v>61</v>
      </c>
      <c r="B45" s="138" t="s">
        <v>60</v>
      </c>
      <c r="C45" s="142"/>
      <c r="D45" s="142"/>
      <c r="E45" s="142"/>
      <c r="F45" s="143"/>
      <c r="G45" s="71"/>
      <c r="H45" s="73"/>
      <c r="I45" s="73"/>
      <c r="J45" s="73"/>
      <c r="K45" s="73"/>
      <c r="L45" s="73"/>
      <c r="M45" s="73"/>
      <c r="N45" s="75"/>
    </row>
    <row r="46" spans="1:14" thickBot="1" x14ac:dyDescent="0.3">
      <c r="A46" s="144" t="s">
        <v>57</v>
      </c>
      <c r="B46" s="145" t="s">
        <v>115</v>
      </c>
      <c r="C46" s="148"/>
      <c r="D46" s="148"/>
      <c r="E46" s="148"/>
      <c r="F46" s="149"/>
      <c r="G46" s="150">
        <f t="shared" ref="G46:N46" si="6">+G45+G44</f>
        <v>0</v>
      </c>
      <c r="H46" s="151">
        <f t="shared" si="6"/>
        <v>0</v>
      </c>
      <c r="I46" s="151">
        <f t="shared" si="6"/>
        <v>0</v>
      </c>
      <c r="J46" s="151">
        <f t="shared" si="6"/>
        <v>0</v>
      </c>
      <c r="K46" s="151">
        <f t="shared" si="6"/>
        <v>0</v>
      </c>
      <c r="L46" s="151">
        <f t="shared" si="6"/>
        <v>0</v>
      </c>
      <c r="M46" s="151">
        <f t="shared" si="6"/>
        <v>0</v>
      </c>
      <c r="N46" s="152">
        <f t="shared" si="6"/>
        <v>0</v>
      </c>
    </row>
    <row r="47" spans="1:14" ht="17.850000000000001" thickTop="1" thickBot="1" x14ac:dyDescent="0.3">
      <c r="A47" s="153" t="s">
        <v>121</v>
      </c>
      <c r="B47" s="38" t="s">
        <v>144</v>
      </c>
      <c r="C47" s="38"/>
      <c r="D47" s="38"/>
      <c r="E47" s="38"/>
      <c r="F47" s="38"/>
      <c r="G47" s="81"/>
      <c r="H47" s="82"/>
      <c r="I47" s="82"/>
      <c r="J47" s="82"/>
      <c r="K47" s="83"/>
      <c r="L47" s="83"/>
      <c r="M47" s="83"/>
      <c r="N47" s="84"/>
    </row>
    <row r="48" spans="1:14" s="24" customFormat="1" ht="15.7" thickTop="1" thickBot="1" x14ac:dyDescent="0.3">
      <c r="A48" s="209" t="s">
        <v>155</v>
      </c>
      <c r="B48" s="210"/>
      <c r="C48" s="129"/>
      <c r="D48" s="129"/>
      <c r="E48" s="129"/>
      <c r="F48" s="129"/>
      <c r="G48" s="85">
        <f t="shared" ref="G48:N48" si="7">+G47+G46+G43+G38+G33+G27+G21+G19</f>
        <v>0</v>
      </c>
      <c r="H48" s="86">
        <f t="shared" si="7"/>
        <v>0</v>
      </c>
      <c r="I48" s="86">
        <f t="shared" si="7"/>
        <v>0</v>
      </c>
      <c r="J48" s="86">
        <f t="shared" si="7"/>
        <v>0</v>
      </c>
      <c r="K48" s="86">
        <f t="shared" si="7"/>
        <v>0</v>
      </c>
      <c r="L48" s="86">
        <f t="shared" si="7"/>
        <v>0</v>
      </c>
      <c r="M48" s="86">
        <f t="shared" si="7"/>
        <v>0</v>
      </c>
      <c r="N48" s="87">
        <f t="shared" si="7"/>
        <v>0</v>
      </c>
    </row>
    <row r="49" spans="1:14" ht="15.7" thickTop="1" thickBot="1" x14ac:dyDescent="0.3">
      <c r="A49" s="193" t="s">
        <v>160</v>
      </c>
      <c r="B49" s="194"/>
      <c r="C49" s="130"/>
      <c r="D49" s="130"/>
      <c r="E49" s="130"/>
      <c r="F49" s="130"/>
      <c r="G49" s="2"/>
      <c r="H49" s="88"/>
      <c r="I49" s="3"/>
      <c r="J49" s="88"/>
      <c r="K49" s="3"/>
      <c r="L49" s="88"/>
      <c r="M49" s="3"/>
      <c r="N49" s="90"/>
    </row>
    <row r="50" spans="1:14" ht="15.7" thickTop="1" thickBot="1" x14ac:dyDescent="0.3">
      <c r="A50" s="209" t="s">
        <v>133</v>
      </c>
      <c r="B50" s="210"/>
      <c r="C50" s="129"/>
      <c r="D50" s="129"/>
      <c r="E50" s="129"/>
      <c r="F50" s="129"/>
      <c r="G50" s="85">
        <f>+G48+G14</f>
        <v>0</v>
      </c>
      <c r="H50" s="86">
        <f>+H48+H14</f>
        <v>0</v>
      </c>
      <c r="I50" s="86">
        <f>+I48+G14</f>
        <v>0</v>
      </c>
      <c r="J50" s="86">
        <f>+J48+H14</f>
        <v>0</v>
      </c>
      <c r="K50" s="86">
        <f>+K48+G14</f>
        <v>0</v>
      </c>
      <c r="L50" s="86">
        <f>+L48+H14</f>
        <v>0</v>
      </c>
      <c r="M50" s="86">
        <f>+M48+G14</f>
        <v>0</v>
      </c>
      <c r="N50" s="87">
        <f>+N48+H14</f>
        <v>0</v>
      </c>
    </row>
    <row r="51" spans="1:14" ht="15.7" thickTop="1" thickBot="1" x14ac:dyDescent="0.3">
      <c r="A51" s="193" t="s">
        <v>161</v>
      </c>
      <c r="B51" s="194"/>
      <c r="C51" s="130"/>
      <c r="D51" s="130"/>
      <c r="E51" s="130"/>
      <c r="F51" s="130"/>
      <c r="G51" s="2"/>
      <c r="H51" s="89">
        <f>+H49+$H15</f>
        <v>0</v>
      </c>
      <c r="I51" s="3"/>
      <c r="J51" s="89">
        <f>+J49+$H15</f>
        <v>0</v>
      </c>
      <c r="K51" s="3"/>
      <c r="L51" s="89">
        <f>+L49+$H15</f>
        <v>0</v>
      </c>
      <c r="M51" s="3"/>
      <c r="N51" s="89">
        <f>+N49+$H15</f>
        <v>0</v>
      </c>
    </row>
    <row r="52" spans="1:14" ht="18.899999999999999" customHeight="1" thickTop="1" thickBot="1" x14ac:dyDescent="0.3">
      <c r="A52" s="6"/>
      <c r="B52" s="40"/>
      <c r="C52" s="40"/>
      <c r="D52" s="40"/>
      <c r="E52" s="40"/>
      <c r="F52" s="40"/>
      <c r="G52" s="39"/>
      <c r="H52" s="39"/>
      <c r="I52" s="39"/>
      <c r="J52" s="39"/>
      <c r="K52" s="39"/>
      <c r="L52" s="39"/>
      <c r="M52" s="39"/>
      <c r="N52" s="39"/>
    </row>
    <row r="53" spans="1:14" ht="21.05" customHeight="1" thickTop="1" thickBot="1" x14ac:dyDescent="0.3">
      <c r="A53" s="206" t="s">
        <v>130</v>
      </c>
      <c r="B53" s="211" t="s">
        <v>131</v>
      </c>
      <c r="C53" s="211" t="s">
        <v>169</v>
      </c>
      <c r="D53" s="211" t="s">
        <v>170</v>
      </c>
      <c r="E53" s="211" t="s">
        <v>171</v>
      </c>
      <c r="F53" s="206" t="s">
        <v>172</v>
      </c>
      <c r="G53" s="215" t="s">
        <v>122</v>
      </c>
      <c r="H53" s="215"/>
      <c r="I53" s="215"/>
      <c r="J53" s="215"/>
      <c r="K53" s="215"/>
      <c r="L53" s="215"/>
      <c r="M53" s="215"/>
      <c r="N53" s="216"/>
    </row>
    <row r="54" spans="1:14" ht="33" customHeight="1" thickTop="1" x14ac:dyDescent="0.25">
      <c r="A54" s="217"/>
      <c r="B54" s="207"/>
      <c r="C54" s="207"/>
      <c r="D54" s="207"/>
      <c r="E54" s="207"/>
      <c r="F54" s="207"/>
      <c r="G54" s="197" t="s">
        <v>139</v>
      </c>
      <c r="H54" s="198"/>
      <c r="I54" s="189" t="s">
        <v>140</v>
      </c>
      <c r="J54" s="190"/>
      <c r="K54" s="191" t="s">
        <v>141</v>
      </c>
      <c r="L54" s="190"/>
      <c r="M54" s="191" t="s">
        <v>142</v>
      </c>
      <c r="N54" s="192"/>
    </row>
    <row r="55" spans="1:14" ht="37.450000000000003" customHeight="1" thickBot="1" x14ac:dyDescent="0.3">
      <c r="A55" s="218"/>
      <c r="B55" s="212"/>
      <c r="C55" s="212"/>
      <c r="D55" s="212"/>
      <c r="E55" s="212"/>
      <c r="F55" s="208"/>
      <c r="G55" s="16" t="s">
        <v>143</v>
      </c>
      <c r="H55" s="15" t="s">
        <v>156</v>
      </c>
      <c r="I55" s="16" t="s">
        <v>143</v>
      </c>
      <c r="J55" s="15" t="s">
        <v>156</v>
      </c>
      <c r="K55" s="16" t="s">
        <v>143</v>
      </c>
      <c r="L55" s="15" t="s">
        <v>156</v>
      </c>
      <c r="M55" s="16" t="s">
        <v>143</v>
      </c>
      <c r="N55" s="17" t="s">
        <v>4</v>
      </c>
    </row>
    <row r="56" spans="1:14" thickTop="1" x14ac:dyDescent="0.25">
      <c r="A56" s="141" t="s">
        <v>64</v>
      </c>
      <c r="B56" s="138" t="s">
        <v>63</v>
      </c>
      <c r="C56" s="139"/>
      <c r="D56" s="139"/>
      <c r="E56" s="139"/>
      <c r="F56" s="154"/>
      <c r="G56" s="155"/>
      <c r="H56" s="156"/>
      <c r="I56" s="156"/>
      <c r="J56" s="156"/>
      <c r="K56" s="156"/>
      <c r="L56" s="156"/>
      <c r="M56" s="156"/>
      <c r="N56" s="157"/>
    </row>
    <row r="57" spans="1:14" ht="14.3" x14ac:dyDescent="0.25">
      <c r="A57" s="141" t="s">
        <v>66</v>
      </c>
      <c r="B57" s="138" t="s">
        <v>65</v>
      </c>
      <c r="C57" s="142"/>
      <c r="D57" s="142"/>
      <c r="E57" s="142"/>
      <c r="F57" s="158"/>
      <c r="G57" s="71"/>
      <c r="H57" s="73"/>
      <c r="I57" s="73"/>
      <c r="J57" s="73"/>
      <c r="K57" s="73"/>
      <c r="L57" s="73"/>
      <c r="M57" s="73"/>
      <c r="N57" s="75"/>
    </row>
    <row r="58" spans="1:14" ht="14.3" x14ac:dyDescent="0.25">
      <c r="A58" s="141" t="s">
        <v>68</v>
      </c>
      <c r="B58" s="138" t="s">
        <v>67</v>
      </c>
      <c r="C58" s="142"/>
      <c r="D58" s="142"/>
      <c r="E58" s="142"/>
      <c r="F58" s="158"/>
      <c r="G58" s="159"/>
      <c r="H58" s="160"/>
      <c r="I58" s="160"/>
      <c r="J58" s="160"/>
      <c r="K58" s="160"/>
      <c r="L58" s="160"/>
      <c r="M58" s="160"/>
      <c r="N58" s="161"/>
    </row>
    <row r="59" spans="1:14" ht="14.3" x14ac:dyDescent="0.25">
      <c r="A59" s="141" t="s">
        <v>69</v>
      </c>
      <c r="B59" s="138" t="s">
        <v>14</v>
      </c>
      <c r="C59" s="142"/>
      <c r="D59" s="142"/>
      <c r="E59" s="142"/>
      <c r="F59" s="158"/>
      <c r="G59" s="71"/>
      <c r="H59" s="73"/>
      <c r="I59" s="73"/>
      <c r="J59" s="73"/>
      <c r="K59" s="73"/>
      <c r="L59" s="73"/>
      <c r="M59" s="73"/>
      <c r="N59" s="75"/>
    </row>
    <row r="60" spans="1:14" ht="14.3" x14ac:dyDescent="0.25">
      <c r="A60" s="141" t="s">
        <v>71</v>
      </c>
      <c r="B60" s="138" t="s">
        <v>70</v>
      </c>
      <c r="C60" s="142"/>
      <c r="D60" s="142"/>
      <c r="E60" s="142"/>
      <c r="F60" s="158"/>
      <c r="G60" s="71"/>
      <c r="H60" s="73"/>
      <c r="I60" s="73"/>
      <c r="J60" s="73"/>
      <c r="K60" s="73"/>
      <c r="L60" s="73"/>
      <c r="M60" s="73"/>
      <c r="N60" s="75"/>
    </row>
    <row r="61" spans="1:14" ht="14.3" x14ac:dyDescent="0.25">
      <c r="A61" s="141" t="s">
        <v>72</v>
      </c>
      <c r="B61" s="138" t="s">
        <v>12</v>
      </c>
      <c r="C61" s="142"/>
      <c r="D61" s="142"/>
      <c r="E61" s="142"/>
      <c r="F61" s="158"/>
      <c r="G61" s="159"/>
      <c r="H61" s="160"/>
      <c r="I61" s="160"/>
      <c r="J61" s="160"/>
      <c r="K61" s="160"/>
      <c r="L61" s="160"/>
      <c r="M61" s="160"/>
      <c r="N61" s="161"/>
    </row>
    <row r="62" spans="1:14" ht="14.3" x14ac:dyDescent="0.25">
      <c r="A62" s="141" t="s">
        <v>74</v>
      </c>
      <c r="B62" s="138" t="s">
        <v>73</v>
      </c>
      <c r="C62" s="142"/>
      <c r="D62" s="142"/>
      <c r="E62" s="142"/>
      <c r="F62" s="158"/>
      <c r="G62" s="159"/>
      <c r="H62" s="160"/>
      <c r="I62" s="160"/>
      <c r="J62" s="160"/>
      <c r="K62" s="160"/>
      <c r="L62" s="160"/>
      <c r="M62" s="160"/>
      <c r="N62" s="161"/>
    </row>
    <row r="63" spans="1:14" ht="14.3" x14ac:dyDescent="0.25">
      <c r="A63" s="141" t="s">
        <v>76</v>
      </c>
      <c r="B63" s="138" t="s">
        <v>75</v>
      </c>
      <c r="C63" s="142"/>
      <c r="D63" s="142"/>
      <c r="E63" s="142"/>
      <c r="F63" s="158"/>
      <c r="G63" s="71"/>
      <c r="H63" s="73"/>
      <c r="I63" s="73"/>
      <c r="J63" s="73"/>
      <c r="K63" s="73"/>
      <c r="L63" s="73"/>
      <c r="M63" s="73"/>
      <c r="N63" s="75"/>
    </row>
    <row r="64" spans="1:14" ht="14.3" x14ac:dyDescent="0.25">
      <c r="A64" s="141" t="s">
        <v>78</v>
      </c>
      <c r="B64" s="138" t="s">
        <v>77</v>
      </c>
      <c r="C64" s="142"/>
      <c r="D64" s="142"/>
      <c r="E64" s="142"/>
      <c r="F64" s="158"/>
      <c r="G64" s="71"/>
      <c r="H64" s="73"/>
      <c r="I64" s="73"/>
      <c r="J64" s="73"/>
      <c r="K64" s="73"/>
      <c r="L64" s="73"/>
      <c r="M64" s="73"/>
      <c r="N64" s="75"/>
    </row>
    <row r="65" spans="1:14" ht="14.3" x14ac:dyDescent="0.25">
      <c r="A65" s="141" t="s">
        <v>80</v>
      </c>
      <c r="B65" s="138" t="s">
        <v>79</v>
      </c>
      <c r="C65" s="142"/>
      <c r="D65" s="142"/>
      <c r="E65" s="142"/>
      <c r="F65" s="158"/>
      <c r="G65" s="71"/>
      <c r="H65" s="73"/>
      <c r="I65" s="73"/>
      <c r="J65" s="73"/>
      <c r="K65" s="73"/>
      <c r="L65" s="73"/>
      <c r="M65" s="73"/>
      <c r="N65" s="75"/>
    </row>
    <row r="66" spans="1:14" ht="14.3" x14ac:dyDescent="0.25">
      <c r="A66" s="144" t="s">
        <v>62</v>
      </c>
      <c r="B66" s="146" t="s">
        <v>127</v>
      </c>
      <c r="C66" s="142"/>
      <c r="D66" s="142"/>
      <c r="E66" s="142"/>
      <c r="F66" s="158"/>
      <c r="G66" s="63">
        <f t="shared" ref="G66:M66" si="8">SUM(G56:G65)</f>
        <v>0</v>
      </c>
      <c r="H66" s="64">
        <f>SUM(H65,H64,H63,H62,H61,H60,H59,H58,H57,H56)</f>
        <v>0</v>
      </c>
      <c r="I66" s="64">
        <f>SUM(I65,I64,I63,I62,I61,I60,I59,I58,I57,I56)</f>
        <v>0</v>
      </c>
      <c r="J66" s="64">
        <f>SUM(J65,J64,J63,J62,J61,J60,J59,J58,J57,J56)</f>
        <v>0</v>
      </c>
      <c r="K66" s="64">
        <f>SUM(K65,K64,K63,K62,K61,K60,K59,K58,K57,K56)</f>
        <v>0</v>
      </c>
      <c r="L66" s="64">
        <f>SUM(L65,L64,L63,L62,L61,L60,L59,L58,L57,L56)</f>
        <v>0</v>
      </c>
      <c r="M66" s="64">
        <f t="shared" si="8"/>
        <v>0</v>
      </c>
      <c r="N66" s="65">
        <f>SUM(N65,N64,N63,N62,N61,N60,N59,N58,N57,N56)</f>
        <v>0</v>
      </c>
    </row>
    <row r="67" spans="1:14" ht="14.3" x14ac:dyDescent="0.25">
      <c r="A67" s="141" t="s">
        <v>83</v>
      </c>
      <c r="B67" s="138" t="s">
        <v>82</v>
      </c>
      <c r="C67" s="142"/>
      <c r="D67" s="142"/>
      <c r="E67" s="142"/>
      <c r="F67" s="158"/>
      <c r="G67" s="59"/>
      <c r="H67" s="61"/>
      <c r="I67" s="73"/>
      <c r="J67" s="73"/>
      <c r="K67" s="73"/>
      <c r="L67" s="73"/>
      <c r="M67" s="73"/>
      <c r="N67" s="162"/>
    </row>
    <row r="68" spans="1:14" ht="14.3" x14ac:dyDescent="0.25">
      <c r="A68" s="141" t="s">
        <v>85</v>
      </c>
      <c r="B68" s="138" t="s">
        <v>84</v>
      </c>
      <c r="C68" s="142"/>
      <c r="D68" s="142"/>
      <c r="E68" s="142"/>
      <c r="F68" s="158"/>
      <c r="G68" s="159"/>
      <c r="H68" s="160"/>
      <c r="I68" s="160"/>
      <c r="J68" s="160"/>
      <c r="K68" s="160"/>
      <c r="L68" s="160"/>
      <c r="M68" s="160"/>
      <c r="N68" s="161"/>
    </row>
    <row r="69" spans="1:14" ht="14.3" x14ac:dyDescent="0.25">
      <c r="A69" s="141" t="s">
        <v>86</v>
      </c>
      <c r="B69" s="138" t="s">
        <v>0</v>
      </c>
      <c r="C69" s="142"/>
      <c r="D69" s="142"/>
      <c r="E69" s="142"/>
      <c r="F69" s="158"/>
      <c r="G69" s="71"/>
      <c r="H69" s="73"/>
      <c r="I69" s="73"/>
      <c r="J69" s="73"/>
      <c r="K69" s="73"/>
      <c r="L69" s="73"/>
      <c r="M69" s="73"/>
      <c r="N69" s="75"/>
    </row>
    <row r="70" spans="1:14" ht="14.3" x14ac:dyDescent="0.25">
      <c r="A70" s="141" t="s">
        <v>87</v>
      </c>
      <c r="B70" s="138" t="s">
        <v>1</v>
      </c>
      <c r="C70" s="142"/>
      <c r="D70" s="142"/>
      <c r="E70" s="142"/>
      <c r="F70" s="158"/>
      <c r="G70" s="71"/>
      <c r="H70" s="73"/>
      <c r="I70" s="73"/>
      <c r="J70" s="73"/>
      <c r="K70" s="73"/>
      <c r="L70" s="73"/>
      <c r="M70" s="73"/>
      <c r="N70" s="75"/>
    </row>
    <row r="71" spans="1:14" ht="14.3" x14ac:dyDescent="0.25">
      <c r="A71" s="141" t="s">
        <v>89</v>
      </c>
      <c r="B71" s="138" t="s">
        <v>88</v>
      </c>
      <c r="C71" s="142"/>
      <c r="D71" s="142"/>
      <c r="E71" s="142"/>
      <c r="F71" s="158"/>
      <c r="G71" s="163"/>
      <c r="H71" s="164"/>
      <c r="I71" s="164"/>
      <c r="J71" s="164"/>
      <c r="K71" s="164"/>
      <c r="L71" s="164"/>
      <c r="M71" s="164"/>
      <c r="N71" s="165"/>
    </row>
    <row r="72" spans="1:14" ht="14.3" x14ac:dyDescent="0.25">
      <c r="A72" s="144" t="s">
        <v>81</v>
      </c>
      <c r="B72" s="146" t="s">
        <v>126</v>
      </c>
      <c r="C72" s="142"/>
      <c r="D72" s="142"/>
      <c r="E72" s="142"/>
      <c r="F72" s="158"/>
      <c r="G72" s="63">
        <f t="shared" ref="G72:M72" si="9">SUM(G67:G71)</f>
        <v>0</v>
      </c>
      <c r="H72" s="64">
        <f>SUM(H71,H70,H69,H68,H67)</f>
        <v>0</v>
      </c>
      <c r="I72" s="64">
        <f>SUM(I67:I71)</f>
        <v>0</v>
      </c>
      <c r="J72" s="64">
        <f>SUM(J71,J70,J69,J68,J67)</f>
        <v>0</v>
      </c>
      <c r="K72" s="64">
        <f t="shared" si="9"/>
        <v>0</v>
      </c>
      <c r="L72" s="64">
        <f>SUM(L71,L70,L69,L68,L67)</f>
        <v>0</v>
      </c>
      <c r="M72" s="64">
        <f t="shared" si="9"/>
        <v>0</v>
      </c>
      <c r="N72" s="65">
        <f>SUM(N71,N70,N69,N68,N67)</f>
        <v>0</v>
      </c>
    </row>
    <row r="73" spans="1:14" ht="14.3" x14ac:dyDescent="0.25">
      <c r="A73" s="141" t="s">
        <v>92</v>
      </c>
      <c r="B73" s="138" t="s">
        <v>91</v>
      </c>
      <c r="C73" s="142"/>
      <c r="D73" s="142"/>
      <c r="E73" s="142"/>
      <c r="F73" s="158"/>
      <c r="G73" s="71"/>
      <c r="H73" s="73"/>
      <c r="I73" s="73"/>
      <c r="J73" s="73"/>
      <c r="K73" s="73"/>
      <c r="L73" s="73"/>
      <c r="M73" s="73"/>
      <c r="N73" s="75"/>
    </row>
    <row r="74" spans="1:14" ht="14.3" x14ac:dyDescent="0.25">
      <c r="A74" s="141" t="s">
        <v>94</v>
      </c>
      <c r="B74" s="138" t="s">
        <v>93</v>
      </c>
      <c r="C74" s="142"/>
      <c r="D74" s="142"/>
      <c r="E74" s="142"/>
      <c r="F74" s="158"/>
      <c r="G74" s="71"/>
      <c r="H74" s="73"/>
      <c r="I74" s="73"/>
      <c r="J74" s="73"/>
      <c r="K74" s="73"/>
      <c r="L74" s="73"/>
      <c r="M74" s="73"/>
      <c r="N74" s="75"/>
    </row>
    <row r="75" spans="1:14" ht="14.3" x14ac:dyDescent="0.25">
      <c r="A75" s="141" t="s">
        <v>96</v>
      </c>
      <c r="B75" s="138" t="s">
        <v>95</v>
      </c>
      <c r="C75" s="142"/>
      <c r="D75" s="142"/>
      <c r="E75" s="142"/>
      <c r="F75" s="158"/>
      <c r="G75" s="71"/>
      <c r="H75" s="73"/>
      <c r="I75" s="73"/>
      <c r="J75" s="73"/>
      <c r="K75" s="73"/>
      <c r="L75" s="73"/>
      <c r="M75" s="73"/>
      <c r="N75" s="75"/>
    </row>
    <row r="76" spans="1:14" ht="14.3" x14ac:dyDescent="0.25">
      <c r="A76" s="141" t="s">
        <v>98</v>
      </c>
      <c r="B76" s="138" t="s">
        <v>97</v>
      </c>
      <c r="C76" s="142"/>
      <c r="D76" s="142"/>
      <c r="E76" s="142"/>
      <c r="F76" s="158"/>
      <c r="G76" s="71"/>
      <c r="H76" s="73"/>
      <c r="I76" s="73"/>
      <c r="J76" s="73"/>
      <c r="K76" s="73"/>
      <c r="L76" s="73"/>
      <c r="M76" s="73"/>
      <c r="N76" s="75"/>
    </row>
    <row r="77" spans="1:14" ht="14.3" x14ac:dyDescent="0.25">
      <c r="A77" s="144" t="s">
        <v>90</v>
      </c>
      <c r="B77" s="146" t="s">
        <v>125</v>
      </c>
      <c r="C77" s="142"/>
      <c r="D77" s="142"/>
      <c r="E77" s="142"/>
      <c r="F77" s="158"/>
      <c r="G77" s="63">
        <f t="shared" ref="G77:M77" si="10">SUM(G73:G76)</f>
        <v>0</v>
      </c>
      <c r="H77" s="166">
        <f>SUM(H76,H75,H74,H73)</f>
        <v>0</v>
      </c>
      <c r="I77" s="166">
        <f t="shared" si="10"/>
        <v>0</v>
      </c>
      <c r="J77" s="166">
        <f>SUM(J76,J75,J74,J73)</f>
        <v>0</v>
      </c>
      <c r="K77" s="166">
        <f t="shared" si="10"/>
        <v>0</v>
      </c>
      <c r="L77" s="166">
        <f>SUM(L76,L75,L74,L73)</f>
        <v>0</v>
      </c>
      <c r="M77" s="166">
        <f t="shared" si="10"/>
        <v>0</v>
      </c>
      <c r="N77" s="167">
        <f>SUM(N76,N75,N74,N73)</f>
        <v>0</v>
      </c>
    </row>
    <row r="78" spans="1:14" ht="14.3" x14ac:dyDescent="0.25">
      <c r="A78" s="141" t="s">
        <v>101</v>
      </c>
      <c r="B78" s="138" t="s">
        <v>100</v>
      </c>
      <c r="C78" s="142"/>
      <c r="D78" s="142"/>
      <c r="E78" s="142"/>
      <c r="F78" s="158"/>
      <c r="G78" s="71"/>
      <c r="H78" s="73"/>
      <c r="I78" s="73"/>
      <c r="J78" s="73"/>
      <c r="K78" s="73"/>
      <c r="L78" s="73"/>
      <c r="M78" s="73"/>
      <c r="N78" s="75"/>
    </row>
    <row r="79" spans="1:14" ht="14.3" x14ac:dyDescent="0.25">
      <c r="A79" s="141" t="s">
        <v>103</v>
      </c>
      <c r="B79" s="138" t="s">
        <v>102</v>
      </c>
      <c r="C79" s="142"/>
      <c r="D79" s="142"/>
      <c r="E79" s="142"/>
      <c r="F79" s="158"/>
      <c r="G79" s="71"/>
      <c r="H79" s="73"/>
      <c r="I79" s="73"/>
      <c r="J79" s="73"/>
      <c r="K79" s="73"/>
      <c r="L79" s="73"/>
      <c r="M79" s="73"/>
      <c r="N79" s="75"/>
    </row>
    <row r="80" spans="1:14" ht="14.3" x14ac:dyDescent="0.25">
      <c r="A80" s="141" t="s">
        <v>105</v>
      </c>
      <c r="B80" s="138" t="s">
        <v>104</v>
      </c>
      <c r="C80" s="142"/>
      <c r="D80" s="142"/>
      <c r="E80" s="142"/>
      <c r="F80" s="158"/>
      <c r="G80" s="71"/>
      <c r="H80" s="73"/>
      <c r="I80" s="73"/>
      <c r="J80" s="73"/>
      <c r="K80" s="73"/>
      <c r="L80" s="73"/>
      <c r="M80" s="73"/>
      <c r="N80" s="75"/>
    </row>
    <row r="81" spans="1:14" ht="14.3" x14ac:dyDescent="0.25">
      <c r="A81" s="141" t="s">
        <v>107</v>
      </c>
      <c r="B81" s="138" t="s">
        <v>106</v>
      </c>
      <c r="C81" s="142"/>
      <c r="D81" s="142"/>
      <c r="E81" s="142"/>
      <c r="F81" s="158"/>
      <c r="G81" s="71"/>
      <c r="H81" s="73"/>
      <c r="I81" s="73"/>
      <c r="J81" s="73"/>
      <c r="K81" s="73"/>
      <c r="L81" s="73"/>
      <c r="M81" s="73"/>
      <c r="N81" s="75"/>
    </row>
    <row r="82" spans="1:14" ht="14.3" x14ac:dyDescent="0.25">
      <c r="A82" s="141" t="s">
        <v>109</v>
      </c>
      <c r="B82" s="138" t="s">
        <v>108</v>
      </c>
      <c r="C82" s="142"/>
      <c r="D82" s="142"/>
      <c r="E82" s="142"/>
      <c r="F82" s="158"/>
      <c r="G82" s="71"/>
      <c r="H82" s="73"/>
      <c r="I82" s="73"/>
      <c r="J82" s="73"/>
      <c r="K82" s="73"/>
      <c r="L82" s="73"/>
      <c r="M82" s="73"/>
      <c r="N82" s="75"/>
    </row>
    <row r="83" spans="1:14" ht="14.3" x14ac:dyDescent="0.25">
      <c r="A83" s="144" t="s">
        <v>99</v>
      </c>
      <c r="B83" s="146" t="s">
        <v>124</v>
      </c>
      <c r="C83" s="142"/>
      <c r="D83" s="142"/>
      <c r="E83" s="142"/>
      <c r="F83" s="158"/>
      <c r="G83" s="168">
        <f t="shared" ref="G83" si="11">SUM(G78:G82)</f>
        <v>0</v>
      </c>
      <c r="H83" s="166">
        <f>SUM(H82,H81,H80,H79,H78)</f>
        <v>0</v>
      </c>
      <c r="I83" s="166">
        <f>SUM(I78:I82)</f>
        <v>0</v>
      </c>
      <c r="J83" s="166">
        <f>SUM(J82,J81,J80,J79,J78)</f>
        <v>0</v>
      </c>
      <c r="K83" s="166">
        <f>SUM(K82,K81,K80,K79,K78)</f>
        <v>0</v>
      </c>
      <c r="L83" s="166">
        <f>SUM(L82,L81,L80,L79,L78)</f>
        <v>0</v>
      </c>
      <c r="M83" s="166">
        <f>SUM(M82,M81,M80,M79,M78)</f>
        <v>0</v>
      </c>
      <c r="N83" s="167">
        <f>SUM(N82,N81,N80,N79,N78)</f>
        <v>0</v>
      </c>
    </row>
    <row r="84" spans="1:14" ht="14.3" x14ac:dyDescent="0.25">
      <c r="A84" s="141" t="s">
        <v>168</v>
      </c>
      <c r="B84" s="169" t="s">
        <v>175</v>
      </c>
      <c r="C84" s="170"/>
      <c r="D84" s="170"/>
      <c r="E84" s="170"/>
      <c r="F84" s="171"/>
      <c r="G84" s="71"/>
      <c r="H84" s="73"/>
      <c r="I84" s="73"/>
      <c r="J84" s="73"/>
      <c r="K84" s="73"/>
      <c r="L84" s="73"/>
      <c r="M84" s="73"/>
      <c r="N84" s="75"/>
    </row>
    <row r="85" spans="1:14" ht="28.55" x14ac:dyDescent="0.25">
      <c r="A85" s="144" t="s">
        <v>176</v>
      </c>
      <c r="B85" s="172" t="s">
        <v>128</v>
      </c>
      <c r="C85" s="170"/>
      <c r="D85" s="170"/>
      <c r="E85" s="170"/>
      <c r="F85" s="171"/>
      <c r="G85" s="173">
        <f>G84</f>
        <v>0</v>
      </c>
      <c r="H85" s="174">
        <f t="shared" ref="H85:N85" si="12">H84</f>
        <v>0</v>
      </c>
      <c r="I85" s="174">
        <f t="shared" si="12"/>
        <v>0</v>
      </c>
      <c r="J85" s="174">
        <f t="shared" si="12"/>
        <v>0</v>
      </c>
      <c r="K85" s="174">
        <f t="shared" si="12"/>
        <v>0</v>
      </c>
      <c r="L85" s="174">
        <f t="shared" si="12"/>
        <v>0</v>
      </c>
      <c r="M85" s="174">
        <f t="shared" si="12"/>
        <v>0</v>
      </c>
      <c r="N85" s="175">
        <f t="shared" si="12"/>
        <v>0</v>
      </c>
    </row>
    <row r="86" spans="1:14" ht="14.3" x14ac:dyDescent="0.25">
      <c r="A86" s="141" t="s">
        <v>112</v>
      </c>
      <c r="B86" s="138" t="s">
        <v>111</v>
      </c>
      <c r="C86" s="142"/>
      <c r="D86" s="142"/>
      <c r="E86" s="142"/>
      <c r="F86" s="158"/>
      <c r="G86" s="71"/>
      <c r="H86" s="73"/>
      <c r="I86" s="73"/>
      <c r="J86" s="73"/>
      <c r="K86" s="73"/>
      <c r="L86" s="73"/>
      <c r="M86" s="73"/>
      <c r="N86" s="75"/>
    </row>
    <row r="87" spans="1:14" ht="14.3" x14ac:dyDescent="0.25">
      <c r="A87" s="141" t="s">
        <v>114</v>
      </c>
      <c r="B87" s="138" t="s">
        <v>113</v>
      </c>
      <c r="C87" s="142"/>
      <c r="D87" s="142"/>
      <c r="E87" s="142"/>
      <c r="F87" s="158"/>
      <c r="G87" s="71"/>
      <c r="H87" s="73"/>
      <c r="I87" s="73"/>
      <c r="J87" s="73"/>
      <c r="K87" s="73"/>
      <c r="L87" s="73"/>
      <c r="M87" s="73"/>
      <c r="N87" s="75"/>
    </row>
    <row r="88" spans="1:14" thickBot="1" x14ac:dyDescent="0.3">
      <c r="A88" s="144" t="s">
        <v>110</v>
      </c>
      <c r="B88" s="146" t="s">
        <v>123</v>
      </c>
      <c r="C88" s="142"/>
      <c r="D88" s="142"/>
      <c r="E88" s="142"/>
      <c r="F88" s="158"/>
      <c r="G88" s="176">
        <f t="shared" ref="G88:N88" si="13">+G86+G87</f>
        <v>0</v>
      </c>
      <c r="H88" s="177">
        <f>+H86+H87</f>
        <v>0</v>
      </c>
      <c r="I88" s="177">
        <f t="shared" si="13"/>
        <v>0</v>
      </c>
      <c r="J88" s="177">
        <f>+J86+J87</f>
        <v>0</v>
      </c>
      <c r="K88" s="177">
        <f t="shared" si="13"/>
        <v>0</v>
      </c>
      <c r="L88" s="177">
        <f>+L86+L87</f>
        <v>0</v>
      </c>
      <c r="M88" s="177">
        <f t="shared" si="13"/>
        <v>0</v>
      </c>
      <c r="N88" s="178">
        <f t="shared" si="13"/>
        <v>0</v>
      </c>
    </row>
    <row r="89" spans="1:14" ht="17.850000000000001" thickTop="1" thickBot="1" x14ac:dyDescent="0.3">
      <c r="A89" s="179" t="s">
        <v>137</v>
      </c>
      <c r="B89" s="38" t="s">
        <v>144</v>
      </c>
      <c r="C89" s="131"/>
      <c r="D89" s="131"/>
      <c r="E89" s="131"/>
      <c r="F89" s="132"/>
      <c r="G89" s="180"/>
      <c r="H89" s="181"/>
      <c r="I89" s="181"/>
      <c r="J89" s="181"/>
      <c r="K89" s="181"/>
      <c r="L89" s="181"/>
      <c r="M89" s="181"/>
      <c r="N89" s="182"/>
    </row>
    <row r="90" spans="1:14" ht="15.7" thickTop="1" thickBot="1" x14ac:dyDescent="0.3">
      <c r="A90" s="193" t="s">
        <v>132</v>
      </c>
      <c r="B90" s="194"/>
      <c r="C90" s="133"/>
      <c r="D90" s="133"/>
      <c r="E90" s="133"/>
      <c r="F90" s="133"/>
      <c r="G90" s="123">
        <f t="shared" ref="G90:N90" si="14">+G89+G88+G85+G83+G77+G72+G66</f>
        <v>0</v>
      </c>
      <c r="H90" s="124">
        <f t="shared" si="14"/>
        <v>0</v>
      </c>
      <c r="I90" s="124">
        <f t="shared" si="14"/>
        <v>0</v>
      </c>
      <c r="J90" s="124">
        <f t="shared" si="14"/>
        <v>0</v>
      </c>
      <c r="K90" s="124">
        <f t="shared" si="14"/>
        <v>0</v>
      </c>
      <c r="L90" s="124">
        <f t="shared" si="14"/>
        <v>0</v>
      </c>
      <c r="M90" s="124">
        <f t="shared" si="14"/>
        <v>0</v>
      </c>
      <c r="N90" s="125">
        <f t="shared" si="14"/>
        <v>0</v>
      </c>
    </row>
    <row r="91" spans="1:14" ht="15.7" thickTop="1" thickBot="1" x14ac:dyDescent="0.3">
      <c r="A91" s="193" t="s">
        <v>174</v>
      </c>
      <c r="B91" s="194"/>
      <c r="C91" s="130"/>
      <c r="D91" s="130"/>
      <c r="E91" s="130"/>
      <c r="F91" s="130"/>
      <c r="G91" s="2"/>
      <c r="H91" s="88"/>
      <c r="I91" s="3"/>
      <c r="J91" s="88"/>
      <c r="K91" s="3"/>
      <c r="L91" s="88"/>
      <c r="M91" s="3"/>
      <c r="N91" s="90"/>
    </row>
    <row r="92" spans="1:14" ht="15.7" thickTop="1" thickBot="1" x14ac:dyDescent="0.3">
      <c r="A92" s="18"/>
      <c r="B92" s="43"/>
      <c r="C92" s="43"/>
      <c r="D92" s="43"/>
      <c r="E92" s="43"/>
      <c r="F92" s="43"/>
      <c r="G92" s="44"/>
      <c r="H92" s="44"/>
      <c r="I92" s="44"/>
      <c r="J92" s="44"/>
      <c r="K92" s="44"/>
      <c r="L92" s="44"/>
      <c r="M92" s="44"/>
      <c r="N92" s="45"/>
    </row>
    <row r="93" spans="1:14" ht="15.7" thickTop="1" thickBot="1" x14ac:dyDescent="0.3">
      <c r="A93" s="46"/>
      <c r="B93" s="47" t="s">
        <v>129</v>
      </c>
      <c r="C93" s="134"/>
      <c r="D93" s="134"/>
      <c r="E93" s="134"/>
      <c r="F93" s="134"/>
      <c r="G93" s="124">
        <f t="shared" ref="G93:N93" si="15">+G50-G90</f>
        <v>0</v>
      </c>
      <c r="H93" s="124">
        <f t="shared" si="15"/>
        <v>0</v>
      </c>
      <c r="I93" s="124">
        <f t="shared" si="15"/>
        <v>0</v>
      </c>
      <c r="J93" s="124">
        <f t="shared" si="15"/>
        <v>0</v>
      </c>
      <c r="K93" s="124">
        <f t="shared" si="15"/>
        <v>0</v>
      </c>
      <c r="L93" s="124">
        <f t="shared" si="15"/>
        <v>0</v>
      </c>
      <c r="M93" s="124">
        <f t="shared" si="15"/>
        <v>0</v>
      </c>
      <c r="N93" s="125">
        <f t="shared" si="15"/>
        <v>0</v>
      </c>
    </row>
    <row r="94" spans="1:14" s="24" customFormat="1" ht="15.7" thickTop="1" thickBot="1" x14ac:dyDescent="0.3">
      <c r="A94" s="46"/>
      <c r="B94" s="47" t="s">
        <v>163</v>
      </c>
      <c r="C94" s="135"/>
      <c r="D94" s="135"/>
      <c r="E94" s="135"/>
      <c r="F94" s="135"/>
      <c r="G94" s="4"/>
      <c r="H94" s="128">
        <f>+H51-H91</f>
        <v>0</v>
      </c>
      <c r="I94" s="5"/>
      <c r="J94" s="128">
        <f>+J51-J91</f>
        <v>0</v>
      </c>
      <c r="K94" s="5"/>
      <c r="L94" s="128">
        <f>+L51-L91</f>
        <v>0</v>
      </c>
      <c r="M94" s="5"/>
      <c r="N94" s="126">
        <f>+N51-N91</f>
        <v>0</v>
      </c>
    </row>
    <row r="95" spans="1:14" s="24" customFormat="1" ht="15.7" thickTop="1" thickBot="1" x14ac:dyDescent="0.3">
      <c r="A95" s="48"/>
      <c r="B95" s="47" t="s">
        <v>134</v>
      </c>
      <c r="C95" s="134"/>
      <c r="D95" s="134"/>
      <c r="E95" s="134"/>
      <c r="F95" s="134"/>
      <c r="G95" s="124">
        <v>0</v>
      </c>
      <c r="H95" s="124">
        <f>IF(H93&lt;0,-H93,0)</f>
        <v>0</v>
      </c>
      <c r="I95" s="124">
        <v>0</v>
      </c>
      <c r="J95" s="124">
        <f>IF(J93&lt;0,-J93,0)</f>
        <v>0</v>
      </c>
      <c r="K95" s="124">
        <v>0</v>
      </c>
      <c r="L95" s="124">
        <f>IF(L93&lt;0,-L93,0)</f>
        <v>0</v>
      </c>
      <c r="M95" s="124">
        <v>0</v>
      </c>
      <c r="N95" s="127">
        <f>IF(N93&lt;0,-N93,0)</f>
        <v>0</v>
      </c>
    </row>
    <row r="96" spans="1:14" s="49" customFormat="1" ht="21.05" customHeight="1" thickTop="1" x14ac:dyDescent="0.25">
      <c r="A96" s="195" t="s">
        <v>149</v>
      </c>
      <c r="B96" s="195"/>
      <c r="C96" s="195"/>
      <c r="D96" s="195"/>
      <c r="E96" s="195"/>
      <c r="F96" s="195"/>
      <c r="G96" s="195"/>
      <c r="H96" s="195"/>
      <c r="I96" s="195"/>
      <c r="J96" s="195"/>
      <c r="K96" s="195"/>
      <c r="L96" s="195"/>
      <c r="M96" s="195"/>
      <c r="N96" s="195"/>
    </row>
    <row r="97" spans="1:14" s="49" customFormat="1" ht="21.05" customHeight="1" x14ac:dyDescent="0.25">
      <c r="A97" s="196" t="s">
        <v>151</v>
      </c>
      <c r="B97" s="196"/>
      <c r="C97" s="196"/>
      <c r="D97" s="196"/>
      <c r="E97" s="196"/>
      <c r="F97" s="196"/>
      <c r="G97" s="196"/>
      <c r="H97" s="196"/>
      <c r="I97" s="196"/>
      <c r="J97" s="196"/>
      <c r="K97" s="196"/>
      <c r="L97" s="196"/>
      <c r="M97" s="196"/>
      <c r="N97" s="196"/>
    </row>
    <row r="98" spans="1:14" s="49" customFormat="1" ht="21.05" customHeight="1" x14ac:dyDescent="0.25">
      <c r="A98" s="183" t="s">
        <v>167</v>
      </c>
      <c r="B98" s="183"/>
      <c r="C98" s="183"/>
      <c r="D98" s="183"/>
      <c r="E98" s="183"/>
      <c r="F98" s="183"/>
      <c r="G98" s="183"/>
      <c r="H98" s="183"/>
      <c r="I98" s="183"/>
      <c r="J98" s="183"/>
      <c r="K98" s="183"/>
      <c r="L98" s="183"/>
      <c r="M98" s="183"/>
      <c r="N98" s="183"/>
    </row>
  </sheetData>
  <sheetProtection algorithmName="SHA-512" hashValue="EO1NsK1vHPrB5L8CSRTo9JXMlyH0hoxgkSTxleT8w9FwndydEmyKEkYQMRXEnt4yMTgpIepZK4tIh/PjwFQMJA==" saltValue="a/KvXcWq7iDAyPdhZmId+A==" spinCount="100000" sheet="1" objects="1" scenarios="1"/>
  <mergeCells count="39">
    <mergeCell ref="A7:N7"/>
    <mergeCell ref="B1:N2"/>
    <mergeCell ref="A3:N3"/>
    <mergeCell ref="A4:N4"/>
    <mergeCell ref="A5:N5"/>
    <mergeCell ref="A6:N6"/>
    <mergeCell ref="A50:B50"/>
    <mergeCell ref="A8:N8"/>
    <mergeCell ref="A9:N9"/>
    <mergeCell ref="A11:A13"/>
    <mergeCell ref="B11:B13"/>
    <mergeCell ref="C11:C13"/>
    <mergeCell ref="D11:D13"/>
    <mergeCell ref="E11:E13"/>
    <mergeCell ref="F11:F13"/>
    <mergeCell ref="G11:N11"/>
    <mergeCell ref="G12:H12"/>
    <mergeCell ref="I12:J12"/>
    <mergeCell ref="K12:L12"/>
    <mergeCell ref="M12:N12"/>
    <mergeCell ref="A48:B48"/>
    <mergeCell ref="A49:B49"/>
    <mergeCell ref="E53:E55"/>
    <mergeCell ref="A51:B51"/>
    <mergeCell ref="A53:A55"/>
    <mergeCell ref="B53:B55"/>
    <mergeCell ref="C53:C55"/>
    <mergeCell ref="D53:D55"/>
    <mergeCell ref="F53:F55"/>
    <mergeCell ref="G53:N53"/>
    <mergeCell ref="G54:H54"/>
    <mergeCell ref="I54:J54"/>
    <mergeCell ref="K54:L54"/>
    <mergeCell ref="M54:N54"/>
    <mergeCell ref="A90:B90"/>
    <mergeCell ref="A91:B91"/>
    <mergeCell ref="A96:N96"/>
    <mergeCell ref="A97:N97"/>
    <mergeCell ref="A98:N98"/>
  </mergeCells>
  <pageMargins left="0.31496062992126" right="0.118110236220472" top="0.15748031496063" bottom="0" header="0" footer="0"/>
  <pageSetup paperSize="9" scale="62" fitToHeight="2"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Modello Piano flussi cassa</vt:lpstr>
      <vt:lpstr>ModelloPianoFlussiCassa_PEG</vt:lpstr>
      <vt:lpstr>'Modello Piano flussi cassa'!Area_stampa</vt:lpstr>
      <vt:lpstr>ModelloPianoFlussiCassa_PEG!Area_stampa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Comune di Torino</dc:creator>
  <cp:lastModifiedBy>Roberto Comola</cp:lastModifiedBy>
  <cp:lastPrinted>2025-01-31T14:01:04Z</cp:lastPrinted>
  <dcterms:created xsi:type="dcterms:W3CDTF">2015-02-26T11:29:02Z</dcterms:created>
  <dcterms:modified xsi:type="dcterms:W3CDTF">2025-02-27T16:16:51Z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0x01010031611B26795D9545AEF8C5111C3E6A4B</vt:lpwstr>
  </property>
</Properties>
</file>